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SHAREHOLDING PATTERN 30.06.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<sst xmlns="http://schemas.openxmlformats.org/spreadsheetml/2006/main" count="581" uniqueCount="260">
  <si>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</si>
  <si>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</si>
  <si>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</si>
  <si>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</si>
  <si>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</si>
  <si>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</si>
  <si>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</si>
  <si>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Indian</t>
  </si>
  <si>
    <t>Individuals/Hindu Undivided Family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</si>
  <si>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</si>
  <si>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</si>
  <si>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</si>
  <si>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</si>
  <si>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</si>
  <si>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</si>
  <si>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</si>
  <si>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Insurance Companies</t>
  </si>
  <si>
    <t>Foreign Institutional Investors</t>
  </si>
  <si>
    <t>Foreign Venture Capital Investors</t>
  </si>
  <si>
    <t>GRAND TOTAL (A)+(B)+(C)</t>
  </si>
  <si>
    <t>Sr. No.</t>
  </si>
  <si>
    <t>Name of the Shareholder</t>
  </si>
  <si>
    <t>Statement at para (1)(a) above]</t>
  </si>
  <si>
    <t>Metals Centre Limited</t>
  </si>
  <si>
    <t>Eveready Industries India Limited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</si>
  <si>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</si>
  <si>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</si>
  <si>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</si>
  <si>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</si>
  <si>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</si>
  <si>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</si>
  <si>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</si>
  <si>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General Insurance Corporation of India</t>
  </si>
  <si>
    <t>Brij Mohan Khaitan</t>
  </si>
  <si>
    <t>Kilburn Engineering Limited</t>
  </si>
  <si>
    <t>Dufflaghur Investments Limited</t>
  </si>
  <si>
    <t>Zen Industrial Services Limited</t>
  </si>
  <si>
    <t>Total</t>
  </si>
  <si>
    <t>Non-Resident Individuals</t>
  </si>
  <si>
    <t>Foreign National</t>
  </si>
  <si>
    <t>United Machine Co. Limited</t>
  </si>
  <si>
    <t>Sub-Total</t>
  </si>
  <si>
    <t>TOTAL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</si>
  <si>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</si>
  <si>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</si>
  <si>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</si>
  <si>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</si>
  <si>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</si>
  <si>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</si>
  <si>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McLEOD  RUSSEL INDIA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</si>
  <si>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</si>
  <si>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</si>
  <si>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</si>
  <si>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</si>
  <si>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</si>
  <si>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</si>
  <si>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</si>
  <si>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</si>
  <si>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</si>
  <si>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</si>
  <si>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</si>
  <si>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</si>
  <si>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</si>
  <si>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</si>
  <si>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</si>
  <si>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</si>
  <si>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</si>
  <si>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</si>
  <si>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</si>
  <si>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</si>
  <si>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</si>
  <si>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</si>
  <si>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</si>
  <si>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</si>
  <si>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</si>
  <si>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Foreign</t>
  </si>
  <si>
    <t xml:space="preserve">Total Shareholding of Promoter and 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</si>
  <si>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</si>
  <si>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</si>
  <si>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</si>
  <si>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</si>
  <si>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</si>
  <si>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</si>
  <si>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</si>
  <si>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</si>
  <si>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</si>
  <si>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Persons acting in concert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</si>
  <si>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</si>
  <si>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</si>
  <si>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</si>
  <si>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</si>
  <si>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</si>
  <si>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</si>
  <si>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</si>
  <si>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</si>
  <si>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</si>
  <si>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</si>
  <si>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</si>
  <si>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</si>
  <si>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</si>
  <si>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</si>
  <si>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</si>
  <si>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</si>
  <si>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</si>
  <si>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</si>
  <si>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Babcock Borsig Limited</t>
  </si>
  <si>
    <t>Nomura India Investment Fund  -  Mother Fund</t>
  </si>
  <si>
    <t>Credit Suisee (Singapore) Limited</t>
  </si>
  <si>
    <t>Deepak Khaitan</t>
  </si>
  <si>
    <t>Aditya Khaitan</t>
  </si>
  <si>
    <t>BSE: 532654                  NSE: MCLEODRUSS               CSE: 10023930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</si>
  <si>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</si>
  <si>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</si>
  <si>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</si>
  <si>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</si>
  <si>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</si>
  <si>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</si>
  <si>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</si>
  <si>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</si>
  <si>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</si>
  <si>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>CLSA (Mauritius) Limited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</si>
  <si>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</si>
  <si>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</si>
  <si>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</si>
  <si>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</si>
  <si>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</si>
  <si>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</si>
  <si>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</si>
  <si>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</si>
  <si>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</si>
  <si>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</si>
  <si>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</si>
  <si>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>As a % of total no. of partly paid-up shares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</si>
  <si>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</si>
  <si>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</si>
  <si>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</si>
  <si>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</si>
  <si>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</si>
  <si>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</si>
  <si>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</si>
  <si>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</si>
  <si>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</si>
  <si>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</si>
  <si>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</si>
  <si>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</si>
  <si>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</si>
  <si>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</si>
  <si>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</si>
  <si>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Trusts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</si>
  <si>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</si>
  <si>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</si>
  <si>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</si>
  <si>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</si>
  <si>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</si>
  <si>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</si>
  <si>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</si>
  <si>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</si>
  <si>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</si>
  <si>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</si>
  <si>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</si>
  <si>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</si>
  <si>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</si>
  <si>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</si>
  <si>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</si>
  <si>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</si>
  <si>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</si>
  <si>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</si>
  <si>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</si>
  <si>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</si>
  <si>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</si>
  <si>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</si>
  <si>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</si>
  <si>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</si>
  <si>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</si>
  <si>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</si>
  <si>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</si>
  <si>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</si>
  <si>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</si>
  <si>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</si>
  <si>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</si>
  <si>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</si>
  <si>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</si>
  <si>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</si>
  <si>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</si>
  <si>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</si>
  <si>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</si>
  <si>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</si>
  <si>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</si>
  <si>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</si>
  <si>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</si>
  <si>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</si>
  <si>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Deepak Khaitan HUF</t>
  </si>
  <si>
    <t>Indian - Bodies Corporate</t>
  </si>
  <si>
    <t>Williamson Financial Services Limited</t>
  </si>
  <si>
    <t>Nitya Holdings Properties (P) Limited</t>
  </si>
  <si>
    <t>Kamal Baheti -</t>
  </si>
  <si>
    <t>(Trustee-Borelli Tea Holdings Limited, U.K.)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</si>
  <si>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</si>
  <si>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</si>
  <si>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</si>
  <si>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</si>
  <si>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</si>
  <si>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</si>
  <si>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</si>
  <si>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</si>
  <si>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</si>
  <si>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</si>
  <si>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</si>
  <si>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</si>
  <si>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</si>
  <si>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</si>
  <si>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</si>
  <si>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</si>
  <si>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</si>
  <si>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</si>
  <si>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</si>
  <si>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</si>
  <si>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 xml:space="preserve">DR (ADRs, GDRs, </t>
  </si>
  <si>
    <t>Amundi Funds Equity India</t>
  </si>
  <si>
    <t>Merrill Lynch Capital Markets ESPANA S.A. S.V.</t>
  </si>
  <si>
    <t>Birla Sun Life Insurance Company Limited</t>
  </si>
  <si>
    <t xml:space="preserve">SDRs. etc </t>
  </si>
  <si>
    <t>A</t>
  </si>
  <si>
    <t>a</t>
  </si>
  <si>
    <t>b</t>
  </si>
  <si>
    <t>c</t>
  </si>
  <si>
    <t>d</t>
  </si>
  <si>
    <t>e</t>
  </si>
  <si>
    <t>Sub-Total (A1)</t>
  </si>
  <si>
    <t>Individuals(NRI/Foreign Individuals)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</si>
  <si>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</si>
  <si>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</si>
  <si>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</si>
  <si>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</si>
  <si>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</si>
  <si>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</si>
  <si>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</si>
  <si>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</si>
  <si>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</si>
  <si>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Individuals holding</t>
  </si>
  <si>
    <t>i. Nominal Share Capital up to Rs.1 Lakh</t>
  </si>
  <si>
    <t>ii. Nominal Share Capital in excess of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</si>
  <si>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</si>
  <si>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</si>
  <si>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</si>
  <si>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</si>
  <si>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</si>
  <si>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</si>
  <si>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1(c)</t>
  </si>
  <si>
    <t>Ichamati Investments Limited</t>
  </si>
  <si>
    <t>2(b)</t>
  </si>
  <si>
    <t>Foreign - Bodies Corporate</t>
  </si>
  <si>
    <t>Public shareholding</t>
  </si>
  <si>
    <t>Custodian of Enemy Property</t>
  </si>
  <si>
    <t>Schroder Asian Alpha Plus Fund</t>
  </si>
  <si>
    <t>Stichting Pensioenfonds ABP</t>
  </si>
  <si>
    <t>30TH JUNE 2013</t>
  </si>
  <si>
    <t>No. of partly paid-up shares</t>
  </si>
  <si>
    <t>As a % of total no. of shares of the company</t>
  </si>
  <si>
    <t>company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</si>
</sst>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5" xfId="55" applyFont="1" applyFill="1" applyBorder="1">
      <alignment/>
      <protection/>
    </xf>
    <xf numFmtId="0" fontId="0" fillId="0" borderId="27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6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3" fillId="0" borderId="28" xfId="55" applyFont="1" applyBorder="1">
      <alignment/>
      <protection/>
    </xf>
    <xf numFmtId="2" fontId="3" fillId="0" borderId="28" xfId="55" applyNumberFormat="1" applyFont="1" applyBorder="1">
      <alignment/>
      <protection/>
    </xf>
    <xf numFmtId="2" fontId="3" fillId="0" borderId="27" xfId="55" applyNumberFormat="1" applyFont="1" applyBorder="1">
      <alignment/>
      <protection/>
    </xf>
    <xf numFmtId="0" fontId="9" fillId="0" borderId="0" xfId="55" applyFont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2" fontId="4" fillId="0" borderId="25" xfId="55" applyNumberFormat="1" applyFont="1" applyBorder="1">
      <alignment/>
      <protection/>
    </xf>
    <xf numFmtId="0" fontId="1" fillId="0" borderId="21" xfId="55" applyFont="1" applyBorder="1" applyAlignment="1">
      <alignment horizontal="center"/>
      <protection/>
    </xf>
    <xf numFmtId="0" fontId="3" fillId="0" borderId="25" xfId="55" applyFont="1" applyBorder="1" applyAlignment="1">
      <alignment horizontal="right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0" fillId="0" borderId="20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5" fillId="0" borderId="16" xfId="55" applyNumberFormat="1" applyFont="1" applyBorder="1" applyAlignment="1">
      <alignment horizontal="right"/>
      <protection/>
    </xf>
    <xf numFmtId="2" fontId="0" fillId="0" borderId="21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2" fontId="4" fillId="0" borderId="28" xfId="55" applyNumberFormat="1" applyFont="1" applyBorder="1" applyAlignment="1">
      <alignment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right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0" fontId="2" fillId="0" borderId="15" xfId="55" applyFont="1" applyBorder="1" applyAlignment="1">
      <alignment horizontal="center"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2" fontId="3" fillId="0" borderId="15" xfId="55" applyNumberFormat="1" applyFont="1" applyBorder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4" fillId="0" borderId="25" xfId="55" applyFont="1" applyFill="1" applyBorder="1">
      <alignment/>
      <protection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2" fillId="0" borderId="38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3" fillId="0" borderId="3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7"/>
  <sheetViews>
    <sheetView tabSelected="1" zoomScalePageLayoutView="0" workbookViewId="0" topLeftCell="A28">
      <selection activeCell="C34" sqref="C34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3.00390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48</v>
      </c>
      <c r="C5" s="307" t="s">
        <v>127</v>
      </c>
      <c r="D5" s="308"/>
      <c r="E5" s="309"/>
    </row>
    <row r="6" spans="2:5" ht="25.5" customHeight="1">
      <c r="B6" s="3" t="s">
        <v>128</v>
      </c>
      <c r="C6" s="310" t="s">
        <v>130</v>
      </c>
      <c r="D6" s="311"/>
      <c r="E6" s="312"/>
    </row>
    <row r="7" spans="2:5" ht="25.5" customHeight="1" thickBot="1">
      <c r="B7" s="4" t="s">
        <v>129</v>
      </c>
      <c r="C7" s="313" t="s">
        <v>112</v>
      </c>
      <c r="D7" s="314"/>
      <c r="E7" s="315"/>
    </row>
    <row r="8" spans="2:5" ht="15" thickBot="1">
      <c r="B8" s="4" t="s">
        <v>51</v>
      </c>
      <c r="C8" s="307" t="s">
        <v>256</v>
      </c>
      <c r="D8" s="308"/>
      <c r="E8" s="309"/>
    </row>
    <row r="9" spans="2:5" ht="15" thickBot="1">
      <c r="B9" s="316"/>
      <c r="C9" s="317"/>
      <c r="D9" s="317"/>
      <c r="E9" s="318"/>
    </row>
    <row r="10" spans="2:5" ht="33.75" customHeight="1">
      <c r="B10" s="303" t="s">
        <v>131</v>
      </c>
      <c r="C10" s="5" t="s">
        <v>257</v>
      </c>
      <c r="D10" s="305" t="s">
        <v>132</v>
      </c>
      <c r="E10" s="5" t="s">
        <v>258</v>
      </c>
    </row>
    <row r="11" spans="2:5" ht="20.25" customHeight="1" thickBot="1">
      <c r="B11" s="319"/>
      <c r="C11" s="5"/>
      <c r="D11" s="320"/>
      <c r="E11" s="5" t="s">
        <v>259</v>
      </c>
    </row>
    <row r="12" spans="2:5" ht="15" thickBot="1">
      <c r="B12" s="2" t="s">
        <v>133</v>
      </c>
      <c r="C12" s="321" t="s">
        <v>134</v>
      </c>
      <c r="D12" s="321" t="s">
        <v>134</v>
      </c>
      <c r="E12" s="321" t="s">
        <v>134</v>
      </c>
    </row>
    <row r="13" spans="2:5" ht="15" thickBot="1">
      <c r="B13" s="4" t="s">
        <v>135</v>
      </c>
      <c r="C13" s="6" t="s">
        <v>134</v>
      </c>
      <c r="D13" s="6" t="s">
        <v>134</v>
      </c>
      <c r="E13" s="6" t="s">
        <v>134</v>
      </c>
    </row>
    <row r="14" spans="2:5" ht="15" thickBot="1">
      <c r="B14" s="7" t="s">
        <v>37</v>
      </c>
      <c r="C14" s="6" t="s">
        <v>134</v>
      </c>
      <c r="D14" s="6" t="s">
        <v>134</v>
      </c>
      <c r="E14" s="6" t="s">
        <v>134</v>
      </c>
    </row>
    <row r="15" spans="2:5" ht="15" thickBot="1">
      <c r="B15" s="294"/>
      <c r="C15" s="295"/>
      <c r="D15" s="295"/>
      <c r="E15" s="296"/>
    </row>
    <row r="16" spans="2:5" ht="14.25">
      <c r="B16" s="303" t="s">
        <v>136</v>
      </c>
      <c r="C16" s="305" t="s">
        <v>137</v>
      </c>
      <c r="D16" s="5" t="s">
        <v>80</v>
      </c>
      <c r="E16" s="5" t="s">
        <v>139</v>
      </c>
    </row>
    <row r="17" spans="2:5" ht="57.75" thickBot="1">
      <c r="B17" s="304"/>
      <c r="C17" s="306"/>
      <c r="D17" s="6" t="s">
        <v>138</v>
      </c>
      <c r="E17" s="6" t="s">
        <v>140</v>
      </c>
    </row>
    <row r="18" spans="2:5" ht="15" thickBot="1">
      <c r="B18" s="4" t="s">
        <v>133</v>
      </c>
      <c r="C18" s="6" t="s">
        <v>134</v>
      </c>
      <c r="D18" s="6" t="s">
        <v>134</v>
      </c>
      <c r="E18" s="6" t="s">
        <v>134</v>
      </c>
    </row>
    <row r="19" spans="2:5" ht="15" thickBot="1">
      <c r="B19" s="4" t="s">
        <v>135</v>
      </c>
      <c r="C19" s="6" t="s">
        <v>134</v>
      </c>
      <c r="D19" s="6" t="s">
        <v>134</v>
      </c>
      <c r="E19" s="6" t="s">
        <v>134</v>
      </c>
    </row>
    <row r="20" spans="2:5" ht="15" thickBot="1">
      <c r="B20" s="7" t="s">
        <v>37</v>
      </c>
      <c r="C20" s="6" t="s">
        <v>134</v>
      </c>
      <c r="D20" s="6" t="s">
        <v>134</v>
      </c>
      <c r="E20" s="6" t="s">
        <v>134</v>
      </c>
    </row>
    <row r="21" spans="2:5" ht="15" thickBot="1">
      <c r="B21" s="294"/>
      <c r="C21" s="295"/>
      <c r="D21" s="295"/>
      <c r="E21" s="296"/>
    </row>
    <row r="22" spans="2:5" ht="15" customHeight="1">
      <c r="B22" s="303" t="s">
        <v>141</v>
      </c>
      <c r="C22" s="305" t="s">
        <v>142</v>
      </c>
      <c r="D22" s="5" t="s">
        <v>80</v>
      </c>
      <c r="E22" s="5" t="s">
        <v>139</v>
      </c>
    </row>
    <row r="23" spans="2:5" ht="43.5" customHeight="1" thickBot="1">
      <c r="B23" s="304"/>
      <c r="C23" s="306"/>
      <c r="D23" s="6" t="s">
        <v>143</v>
      </c>
      <c r="E23" s="6" t="s">
        <v>144</v>
      </c>
    </row>
    <row r="24" spans="2:5" ht="15" thickBot="1">
      <c r="B24" s="4" t="s">
        <v>133</v>
      </c>
      <c r="C24" s="6" t="s">
        <v>134</v>
      </c>
      <c r="D24" s="6" t="s">
        <v>134</v>
      </c>
      <c r="E24" s="6" t="s">
        <v>134</v>
      </c>
    </row>
    <row r="25" spans="2:5" ht="15" thickBot="1">
      <c r="B25" s="4" t="s">
        <v>135</v>
      </c>
      <c r="C25" s="6" t="s">
        <v>134</v>
      </c>
      <c r="D25" s="6" t="s">
        <v>134</v>
      </c>
      <c r="E25" s="6" t="s">
        <v>134</v>
      </c>
    </row>
    <row r="26" spans="2:5" ht="15" thickBot="1">
      <c r="B26" s="7" t="s">
        <v>37</v>
      </c>
      <c r="C26" s="6" t="s">
        <v>134</v>
      </c>
      <c r="D26" s="6" t="s">
        <v>134</v>
      </c>
      <c r="E26" s="6" t="s">
        <v>134</v>
      </c>
    </row>
    <row r="27" spans="2:5" ht="15" thickBot="1">
      <c r="B27" s="294"/>
      <c r="C27" s="295"/>
      <c r="D27" s="295"/>
      <c r="E27" s="296"/>
    </row>
    <row r="28" spans="2:5" ht="43.5" customHeight="1">
      <c r="B28" s="322" t="s">
        <v>145</v>
      </c>
      <c r="C28" s="297" t="s">
        <v>146</v>
      </c>
      <c r="D28" s="298"/>
      <c r="E28" s="299"/>
    </row>
    <row r="29" spans="2:5" ht="18.75" customHeight="1" thickBot="1">
      <c r="B29" s="323"/>
      <c r="C29" s="300" t="s">
        <v>147</v>
      </c>
      <c r="D29" s="301"/>
      <c r="E29" s="302"/>
    </row>
    <row r="30" ht="14.25">
      <c r="B30" s="1"/>
    </row>
    <row r="32" spans="1:12" ht="12.7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2" ht="15">
      <c r="A33" s="254" t="s">
        <v>46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</row>
    <row r="34" spans="1:1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>
      <c r="A35" s="254" t="s">
        <v>47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</row>
    <row r="36" spans="1:1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">
      <c r="A37" s="9" t="s">
        <v>48</v>
      </c>
      <c r="B37" s="10"/>
      <c r="C37" s="256" t="s">
        <v>49</v>
      </c>
      <c r="D37" s="257"/>
      <c r="E37" s="257"/>
      <c r="F37" s="257"/>
      <c r="G37" s="257"/>
      <c r="H37" s="257"/>
      <c r="I37" s="257"/>
      <c r="J37" s="257"/>
      <c r="K37" s="257"/>
      <c r="L37" s="258"/>
    </row>
    <row r="38" spans="1:12" ht="15">
      <c r="A38" s="9" t="s">
        <v>50</v>
      </c>
      <c r="B38" s="10"/>
      <c r="C38" s="256" t="s">
        <v>110</v>
      </c>
      <c r="D38" s="257"/>
      <c r="E38" s="257"/>
      <c r="F38" s="257"/>
      <c r="G38" s="257"/>
      <c r="H38" s="257"/>
      <c r="I38" s="257"/>
      <c r="J38" s="257"/>
      <c r="K38" s="257"/>
      <c r="L38" s="258"/>
    </row>
    <row r="39" spans="1:12" ht="15">
      <c r="A39" s="9" t="s">
        <v>111</v>
      </c>
      <c r="B39" s="10"/>
      <c r="C39" s="256" t="s">
        <v>112</v>
      </c>
      <c r="D39" s="257"/>
      <c r="E39" s="257"/>
      <c r="F39" s="257"/>
      <c r="G39" s="257"/>
      <c r="H39" s="257"/>
      <c r="I39" s="257"/>
      <c r="J39" s="257"/>
      <c r="K39" s="257"/>
      <c r="L39" s="258"/>
    </row>
    <row r="40" spans="1:12" ht="15">
      <c r="A40" s="9" t="s">
        <v>51</v>
      </c>
      <c r="B40" s="10"/>
      <c r="C40" s="256" t="s">
        <v>256</v>
      </c>
      <c r="D40" s="257"/>
      <c r="E40" s="257"/>
      <c r="F40" s="257"/>
      <c r="G40" s="257"/>
      <c r="H40" s="257"/>
      <c r="I40" s="243"/>
      <c r="J40" s="243"/>
      <c r="K40" s="243"/>
      <c r="L40" s="244"/>
    </row>
    <row r="41" spans="1:12" ht="12.75">
      <c r="A41" s="11"/>
      <c r="B41" s="12"/>
      <c r="C41" s="12"/>
      <c r="D41" s="13"/>
      <c r="E41" s="12"/>
      <c r="F41" s="251" t="s">
        <v>52</v>
      </c>
      <c r="G41" s="253"/>
      <c r="H41" s="252"/>
      <c r="I41" s="251" t="s">
        <v>53</v>
      </c>
      <c r="J41" s="253"/>
      <c r="K41" s="253"/>
      <c r="L41" s="252"/>
    </row>
    <row r="42" spans="1:12" ht="12.75">
      <c r="A42" s="15"/>
      <c r="B42" s="16"/>
      <c r="C42" s="16"/>
      <c r="D42" s="17"/>
      <c r="E42" s="16"/>
      <c r="F42" s="239" t="s">
        <v>54</v>
      </c>
      <c r="G42" s="241"/>
      <c r="H42" s="240"/>
      <c r="I42" s="239" t="s">
        <v>55</v>
      </c>
      <c r="J42" s="241"/>
      <c r="K42" s="241"/>
      <c r="L42" s="240"/>
    </row>
    <row r="43" spans="1:12" ht="12.75">
      <c r="A43" s="15" t="s">
        <v>2</v>
      </c>
      <c r="B43" s="16" t="s">
        <v>56</v>
      </c>
      <c r="C43" s="16" t="s">
        <v>0</v>
      </c>
      <c r="D43" s="17" t="s">
        <v>3</v>
      </c>
      <c r="E43" s="16" t="s">
        <v>5</v>
      </c>
      <c r="F43" s="233" t="s">
        <v>57</v>
      </c>
      <c r="G43" s="235"/>
      <c r="H43" s="234"/>
      <c r="I43" s="233" t="s">
        <v>58</v>
      </c>
      <c r="J43" s="235"/>
      <c r="K43" s="235"/>
      <c r="L43" s="234"/>
    </row>
    <row r="44" spans="1:12" ht="12.75">
      <c r="A44" s="15" t="s">
        <v>4</v>
      </c>
      <c r="B44" s="16"/>
      <c r="C44" s="16" t="s">
        <v>44</v>
      </c>
      <c r="D44" s="17" t="s">
        <v>43</v>
      </c>
      <c r="E44" s="16" t="s">
        <v>59</v>
      </c>
      <c r="F44" s="17"/>
      <c r="G44" s="17"/>
      <c r="H44" s="16"/>
      <c r="I44" s="17"/>
      <c r="J44" s="17"/>
      <c r="K44" s="17"/>
      <c r="L44" s="16"/>
    </row>
    <row r="45" spans="1:12" ht="12.75">
      <c r="A45" s="15" t="s">
        <v>60</v>
      </c>
      <c r="B45" s="16"/>
      <c r="C45" s="16" t="s">
        <v>61</v>
      </c>
      <c r="D45" s="17" t="s">
        <v>62</v>
      </c>
      <c r="E45" s="16" t="s">
        <v>113</v>
      </c>
      <c r="F45" s="239" t="s">
        <v>114</v>
      </c>
      <c r="G45" s="240"/>
      <c r="H45" s="16" t="s">
        <v>114</v>
      </c>
      <c r="I45" s="17"/>
      <c r="J45" s="17" t="s">
        <v>43</v>
      </c>
      <c r="K45" s="17"/>
      <c r="L45" s="16" t="s">
        <v>63</v>
      </c>
    </row>
    <row r="46" spans="1:12" ht="12.75">
      <c r="A46" s="15"/>
      <c r="B46" s="16"/>
      <c r="C46" s="16" t="s">
        <v>64</v>
      </c>
      <c r="D46" s="17"/>
      <c r="E46" s="16" t="s">
        <v>115</v>
      </c>
      <c r="F46" s="239" t="s">
        <v>116</v>
      </c>
      <c r="G46" s="240"/>
      <c r="H46" s="16" t="s">
        <v>65</v>
      </c>
      <c r="I46" s="17"/>
      <c r="J46" s="17" t="s">
        <v>62</v>
      </c>
      <c r="K46" s="17"/>
      <c r="L46" s="16" t="s">
        <v>117</v>
      </c>
    </row>
    <row r="47" spans="1:12" ht="12.75">
      <c r="A47" s="20"/>
      <c r="B47" s="21"/>
      <c r="C47" s="21"/>
      <c r="D47" s="22"/>
      <c r="E47" s="21"/>
      <c r="F47" s="22"/>
      <c r="G47" s="22"/>
      <c r="H47" s="21"/>
      <c r="I47" s="22"/>
      <c r="J47" s="22"/>
      <c r="K47" s="22"/>
      <c r="L47" s="21"/>
    </row>
    <row r="48" spans="1:12" ht="12.75">
      <c r="A48" s="23" t="s">
        <v>66</v>
      </c>
      <c r="B48" s="24" t="s">
        <v>67</v>
      </c>
      <c r="C48" s="24" t="s">
        <v>68</v>
      </c>
      <c r="D48" s="25" t="s">
        <v>69</v>
      </c>
      <c r="E48" s="24" t="s">
        <v>70</v>
      </c>
      <c r="F48" s="288" t="s">
        <v>71</v>
      </c>
      <c r="G48" s="289"/>
      <c r="H48" s="24" t="s">
        <v>72</v>
      </c>
      <c r="I48" s="22"/>
      <c r="J48" s="22" t="s">
        <v>73</v>
      </c>
      <c r="K48" s="22"/>
      <c r="L48" s="24" t="s">
        <v>74</v>
      </c>
    </row>
    <row r="49" spans="1:12" ht="12.75">
      <c r="A49" s="26" t="s">
        <v>222</v>
      </c>
      <c r="B49" s="27" t="s">
        <v>84</v>
      </c>
      <c r="C49" s="28"/>
      <c r="D49" s="28"/>
      <c r="E49" s="28"/>
      <c r="F49" s="286"/>
      <c r="G49" s="287"/>
      <c r="H49" s="28"/>
      <c r="I49" s="139"/>
      <c r="J49" s="141"/>
      <c r="K49" s="140"/>
      <c r="L49" s="28"/>
    </row>
    <row r="50" spans="1:12" ht="12.75">
      <c r="A50" s="26">
        <v>1</v>
      </c>
      <c r="B50" s="27" t="s">
        <v>7</v>
      </c>
      <c r="C50" s="28"/>
      <c r="D50" s="28"/>
      <c r="E50" s="28"/>
      <c r="F50" s="286"/>
      <c r="G50" s="287"/>
      <c r="H50" s="28"/>
      <c r="I50" s="139"/>
      <c r="J50" s="141"/>
      <c r="K50" s="140"/>
      <c r="L50" s="28"/>
    </row>
    <row r="51" spans="1:12" ht="12.75">
      <c r="A51" s="28" t="s">
        <v>223</v>
      </c>
      <c r="B51" s="29" t="s">
        <v>8</v>
      </c>
      <c r="C51" s="142">
        <v>4</v>
      </c>
      <c r="D51" s="142">
        <v>98578</v>
      </c>
      <c r="E51" s="142">
        <v>98578</v>
      </c>
      <c r="F51" s="277">
        <f>D51*100/109455735</f>
        <v>0.09006197802243984</v>
      </c>
      <c r="G51" s="278"/>
      <c r="H51" s="143">
        <f>D51*100/109455735</f>
        <v>0.09006197802243984</v>
      </c>
      <c r="I51" s="144"/>
      <c r="J51" s="145">
        <v>0</v>
      </c>
      <c r="K51" s="146"/>
      <c r="L51" s="143">
        <f>J51*100/D51</f>
        <v>0</v>
      </c>
    </row>
    <row r="52" spans="1:12" ht="12.75">
      <c r="A52" s="28" t="s">
        <v>224</v>
      </c>
      <c r="B52" s="29" t="s">
        <v>9</v>
      </c>
      <c r="C52" s="142">
        <v>0</v>
      </c>
      <c r="D52" s="142">
        <v>0</v>
      </c>
      <c r="E52" s="142">
        <v>0</v>
      </c>
      <c r="F52" s="277">
        <f>D52*100/109455735</f>
        <v>0</v>
      </c>
      <c r="G52" s="278"/>
      <c r="H52" s="143">
        <f>D52*100/109455735</f>
        <v>0</v>
      </c>
      <c r="I52" s="144"/>
      <c r="J52" s="145">
        <v>0</v>
      </c>
      <c r="K52" s="146"/>
      <c r="L52" s="143">
        <v>0</v>
      </c>
    </row>
    <row r="53" spans="1:12" ht="12.75">
      <c r="A53" s="28" t="s">
        <v>225</v>
      </c>
      <c r="B53" s="29" t="s">
        <v>10</v>
      </c>
      <c r="C53" s="142">
        <v>17</v>
      </c>
      <c r="D53" s="142">
        <v>22867507</v>
      </c>
      <c r="E53" s="142">
        <v>22867507</v>
      </c>
      <c r="F53" s="277">
        <f>D53*100/109455735</f>
        <v>20.892013561463912</v>
      </c>
      <c r="G53" s="278"/>
      <c r="H53" s="143">
        <f>D53*100/109455735</f>
        <v>20.892013561463912</v>
      </c>
      <c r="I53" s="144"/>
      <c r="J53" s="145">
        <v>5864670</v>
      </c>
      <c r="K53" s="146"/>
      <c r="L53" s="143">
        <f>J53*100/D53</f>
        <v>25.646302415038072</v>
      </c>
    </row>
    <row r="54" spans="1:12" ht="12.75">
      <c r="A54" s="28" t="s">
        <v>226</v>
      </c>
      <c r="B54" s="29" t="s">
        <v>11</v>
      </c>
      <c r="C54" s="142">
        <v>0</v>
      </c>
      <c r="D54" s="142">
        <v>0</v>
      </c>
      <c r="E54" s="142">
        <v>0</v>
      </c>
      <c r="F54" s="277">
        <f>D54*100/109455735</f>
        <v>0</v>
      </c>
      <c r="G54" s="278"/>
      <c r="H54" s="143">
        <f>D54*100/109455735</f>
        <v>0</v>
      </c>
      <c r="I54" s="144"/>
      <c r="J54" s="145">
        <v>0</v>
      </c>
      <c r="K54" s="146"/>
      <c r="L54" s="143">
        <v>0</v>
      </c>
    </row>
    <row r="55" spans="1:12" ht="12.75">
      <c r="A55" s="28" t="s">
        <v>227</v>
      </c>
      <c r="B55" s="29" t="s">
        <v>12</v>
      </c>
      <c r="C55" s="142">
        <v>0</v>
      </c>
      <c r="D55" s="142">
        <v>0</v>
      </c>
      <c r="E55" s="142">
        <v>0</v>
      </c>
      <c r="F55" s="277">
        <f>D55*100/109455735</f>
        <v>0</v>
      </c>
      <c r="G55" s="278"/>
      <c r="H55" s="143">
        <f>D55*100/109455735</f>
        <v>0</v>
      </c>
      <c r="I55" s="144"/>
      <c r="J55" s="145">
        <v>0</v>
      </c>
      <c r="K55" s="146"/>
      <c r="L55" s="143">
        <v>0</v>
      </c>
    </row>
    <row r="56" spans="1:12" ht="12.75">
      <c r="A56" s="28"/>
      <c r="B56" s="27" t="s">
        <v>228</v>
      </c>
      <c r="C56" s="30">
        <f>SUM(C51:C55)</f>
        <v>21</v>
      </c>
      <c r="D56" s="30">
        <f>SUM(D51:D55)</f>
        <v>22966085</v>
      </c>
      <c r="E56" s="30">
        <f>SUM(E51:E55)</f>
        <v>22966085</v>
      </c>
      <c r="F56" s="282">
        <f>D56*100/109455735</f>
        <v>20.98207553948635</v>
      </c>
      <c r="G56" s="283"/>
      <c r="H56" s="31">
        <f>D56*100/109455735</f>
        <v>20.98207553948635</v>
      </c>
      <c r="I56" s="147"/>
      <c r="J56" s="148">
        <f>SUM(J51:J55)</f>
        <v>5864670</v>
      </c>
      <c r="K56" s="149"/>
      <c r="L56" s="31">
        <f>J56*100/D56</f>
        <v>25.536220039244824</v>
      </c>
    </row>
    <row r="57" spans="1:12" ht="12.75">
      <c r="A57" s="32"/>
      <c r="B57" s="33"/>
      <c r="C57" s="34"/>
      <c r="D57" s="34"/>
      <c r="E57" s="34"/>
      <c r="F57" s="34"/>
      <c r="G57" s="34"/>
      <c r="H57" s="34"/>
      <c r="I57" s="150"/>
      <c r="J57" s="150"/>
      <c r="K57" s="150"/>
      <c r="L57" s="35"/>
    </row>
    <row r="58" spans="1:12" ht="12.75">
      <c r="A58" s="26">
        <v>2</v>
      </c>
      <c r="B58" s="27" t="s">
        <v>75</v>
      </c>
      <c r="C58" s="142"/>
      <c r="D58" s="142"/>
      <c r="E58" s="142"/>
      <c r="F58" s="286"/>
      <c r="G58" s="287"/>
      <c r="H58" s="142"/>
      <c r="I58" s="151"/>
      <c r="J58" s="152"/>
      <c r="K58" s="153"/>
      <c r="L58" s="142"/>
    </row>
    <row r="59" spans="1:12" ht="12.75">
      <c r="A59" s="28" t="s">
        <v>223</v>
      </c>
      <c r="B59" s="29" t="s">
        <v>229</v>
      </c>
      <c r="C59" s="142">
        <v>0</v>
      </c>
      <c r="D59" s="142">
        <v>0</v>
      </c>
      <c r="E59" s="142">
        <v>0</v>
      </c>
      <c r="F59" s="277">
        <f aca="true" t="shared" si="0" ref="F59:F64">D59*100/109455735</f>
        <v>0</v>
      </c>
      <c r="G59" s="278"/>
      <c r="H59" s="143">
        <f aca="true" t="shared" si="1" ref="H59:H64">D59*100/109455735</f>
        <v>0</v>
      </c>
      <c r="I59" s="144"/>
      <c r="J59" s="145">
        <v>0</v>
      </c>
      <c r="K59" s="146"/>
      <c r="L59" s="143">
        <v>0</v>
      </c>
    </row>
    <row r="60" spans="1:12" ht="12.75">
      <c r="A60" s="28" t="s">
        <v>224</v>
      </c>
      <c r="B60" s="29" t="s">
        <v>10</v>
      </c>
      <c r="C60" s="142">
        <v>1</v>
      </c>
      <c r="D60" s="142">
        <v>27067500</v>
      </c>
      <c r="E60" s="142">
        <v>27067500</v>
      </c>
      <c r="F60" s="277">
        <f t="shared" si="0"/>
        <v>24.729174766402146</v>
      </c>
      <c r="G60" s="278"/>
      <c r="H60" s="143">
        <f t="shared" si="1"/>
        <v>24.729174766402146</v>
      </c>
      <c r="I60" s="144"/>
      <c r="J60" s="145">
        <v>0</v>
      </c>
      <c r="K60" s="146"/>
      <c r="L60" s="143">
        <v>0</v>
      </c>
    </row>
    <row r="61" spans="1:12" ht="12.75">
      <c r="A61" s="28" t="s">
        <v>225</v>
      </c>
      <c r="B61" s="29" t="s">
        <v>13</v>
      </c>
      <c r="C61" s="142">
        <v>0</v>
      </c>
      <c r="D61" s="142">
        <v>0</v>
      </c>
      <c r="E61" s="142">
        <v>0</v>
      </c>
      <c r="F61" s="277">
        <f t="shared" si="0"/>
        <v>0</v>
      </c>
      <c r="G61" s="278"/>
      <c r="H61" s="143">
        <f t="shared" si="1"/>
        <v>0</v>
      </c>
      <c r="I61" s="144"/>
      <c r="J61" s="145">
        <v>0</v>
      </c>
      <c r="K61" s="146"/>
      <c r="L61" s="143">
        <v>0</v>
      </c>
    </row>
    <row r="62" spans="1:12" ht="12.75">
      <c r="A62" s="28" t="s">
        <v>226</v>
      </c>
      <c r="B62" s="37" t="s">
        <v>230</v>
      </c>
      <c r="C62" s="142">
        <v>0</v>
      </c>
      <c r="D62" s="142">
        <v>0</v>
      </c>
      <c r="E62" s="142">
        <v>0</v>
      </c>
      <c r="F62" s="277">
        <f t="shared" si="0"/>
        <v>0</v>
      </c>
      <c r="G62" s="278"/>
      <c r="H62" s="143">
        <f t="shared" si="1"/>
        <v>0</v>
      </c>
      <c r="I62" s="144"/>
      <c r="J62" s="145">
        <v>0</v>
      </c>
      <c r="K62" s="146"/>
      <c r="L62" s="143">
        <v>0</v>
      </c>
    </row>
    <row r="63" spans="1:12" ht="12.75">
      <c r="A63" s="36" t="s">
        <v>227</v>
      </c>
      <c r="B63" s="37" t="s">
        <v>12</v>
      </c>
      <c r="C63" s="142">
        <v>0</v>
      </c>
      <c r="D63" s="142">
        <v>0</v>
      </c>
      <c r="E63" s="142">
        <v>0</v>
      </c>
      <c r="F63" s="277">
        <f t="shared" si="0"/>
        <v>0</v>
      </c>
      <c r="G63" s="278"/>
      <c r="H63" s="143">
        <f t="shared" si="1"/>
        <v>0</v>
      </c>
      <c r="I63" s="144"/>
      <c r="J63" s="145">
        <v>0</v>
      </c>
      <c r="K63" s="146"/>
      <c r="L63" s="143">
        <v>0</v>
      </c>
    </row>
    <row r="64" spans="1:12" ht="12.75">
      <c r="A64" s="28"/>
      <c r="B64" s="27" t="s">
        <v>231</v>
      </c>
      <c r="C64" s="30">
        <f>SUM(C59:C63)</f>
        <v>1</v>
      </c>
      <c r="D64" s="30">
        <f>SUM(D59:D63)</f>
        <v>27067500</v>
      </c>
      <c r="E64" s="30">
        <f>SUM(E59:E63)</f>
        <v>27067500</v>
      </c>
      <c r="F64" s="282">
        <f t="shared" si="0"/>
        <v>24.729174766402146</v>
      </c>
      <c r="G64" s="283"/>
      <c r="H64" s="31">
        <f t="shared" si="1"/>
        <v>24.729174766402146</v>
      </c>
      <c r="I64" s="147"/>
      <c r="J64" s="148">
        <v>0</v>
      </c>
      <c r="K64" s="149"/>
      <c r="L64" s="31">
        <v>0</v>
      </c>
    </row>
    <row r="65" spans="1:12" ht="12.75">
      <c r="A65" s="38"/>
      <c r="B65" s="39"/>
      <c r="C65" s="34"/>
      <c r="D65" s="34"/>
      <c r="E65" s="34"/>
      <c r="F65" s="34"/>
      <c r="G65" s="34"/>
      <c r="H65" s="34"/>
      <c r="I65" s="154"/>
      <c r="J65" s="154"/>
      <c r="K65" s="154"/>
      <c r="L65" s="35"/>
    </row>
    <row r="66" spans="1:12" ht="12.75">
      <c r="A66" s="40"/>
      <c r="B66" s="41" t="s">
        <v>76</v>
      </c>
      <c r="C66" s="42"/>
      <c r="D66" s="42"/>
      <c r="E66" s="43"/>
      <c r="F66" s="236"/>
      <c r="G66" s="237"/>
      <c r="H66" s="43"/>
      <c r="I66" s="43"/>
      <c r="J66" s="157"/>
      <c r="K66" s="158"/>
      <c r="L66" s="158"/>
    </row>
    <row r="67" spans="1:12" ht="12.75">
      <c r="A67" s="44"/>
      <c r="B67" s="45" t="s">
        <v>232</v>
      </c>
      <c r="C67" s="46">
        <f>C56+C64</f>
        <v>22</v>
      </c>
      <c r="D67" s="46">
        <f>D56+D64</f>
        <v>50033585</v>
      </c>
      <c r="E67" s="46">
        <f>E56+E64</f>
        <v>50033585</v>
      </c>
      <c r="F67" s="292">
        <f>D67*100/109455735</f>
        <v>45.71125030588849</v>
      </c>
      <c r="G67" s="293"/>
      <c r="H67" s="47">
        <f>D67*100/109455735</f>
        <v>45.71125030588849</v>
      </c>
      <c r="I67" s="47"/>
      <c r="J67" s="159">
        <f>J56+J64</f>
        <v>5864670</v>
      </c>
      <c r="K67" s="160"/>
      <c r="L67" s="161">
        <f>J67*100/D67</f>
        <v>11.721466690823773</v>
      </c>
    </row>
    <row r="72" spans="1:12" ht="15">
      <c r="A72" s="254" t="s">
        <v>46</v>
      </c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</row>
    <row r="73" spans="1: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">
      <c r="A74" s="254" t="s">
        <v>47</v>
      </c>
      <c r="B74" s="254"/>
      <c r="C74" s="254"/>
      <c r="D74" s="254"/>
      <c r="E74" s="254"/>
      <c r="F74" s="254"/>
      <c r="G74" s="254"/>
      <c r="H74" s="254"/>
      <c r="I74" s="254"/>
      <c r="J74" s="254"/>
      <c r="K74" s="254"/>
      <c r="L74" s="254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">
      <c r="A76" s="9" t="s">
        <v>48</v>
      </c>
      <c r="B76" s="10"/>
      <c r="C76" s="256" t="s">
        <v>49</v>
      </c>
      <c r="D76" s="257"/>
      <c r="E76" s="257"/>
      <c r="F76" s="257"/>
      <c r="G76" s="257"/>
      <c r="H76" s="257"/>
      <c r="I76" s="257"/>
      <c r="J76" s="257"/>
      <c r="K76" s="257"/>
      <c r="L76" s="258"/>
    </row>
    <row r="77" spans="1:12" ht="15">
      <c r="A77" s="9" t="s">
        <v>50</v>
      </c>
      <c r="B77" s="10"/>
      <c r="C77" s="256" t="s">
        <v>110</v>
      </c>
      <c r="D77" s="257"/>
      <c r="E77" s="257"/>
      <c r="F77" s="257"/>
      <c r="G77" s="257"/>
      <c r="H77" s="257"/>
      <c r="I77" s="257"/>
      <c r="J77" s="257"/>
      <c r="K77" s="257"/>
      <c r="L77" s="258"/>
    </row>
    <row r="78" spans="1:12" ht="15">
      <c r="A78" s="9" t="s">
        <v>111</v>
      </c>
      <c r="B78" s="10"/>
      <c r="C78" s="256" t="s">
        <v>112</v>
      </c>
      <c r="D78" s="257"/>
      <c r="E78" s="257"/>
      <c r="F78" s="257"/>
      <c r="G78" s="257"/>
      <c r="H78" s="257"/>
      <c r="I78" s="257"/>
      <c r="J78" s="257"/>
      <c r="K78" s="257"/>
      <c r="L78" s="258"/>
    </row>
    <row r="79" spans="1:12" ht="15">
      <c r="A79" s="9" t="s">
        <v>51</v>
      </c>
      <c r="B79" s="10"/>
      <c r="C79" s="256" t="s">
        <v>256</v>
      </c>
      <c r="D79" s="257"/>
      <c r="E79" s="257"/>
      <c r="F79" s="257"/>
      <c r="G79" s="257"/>
      <c r="H79" s="257"/>
      <c r="I79" s="243"/>
      <c r="J79" s="243"/>
      <c r="K79" s="243"/>
      <c r="L79" s="244"/>
    </row>
    <row r="80" spans="1:12" ht="12.75">
      <c r="A80" s="38"/>
      <c r="B80" s="39"/>
      <c r="C80" s="39"/>
      <c r="D80" s="39"/>
      <c r="E80" s="39"/>
      <c r="F80" s="39"/>
      <c r="G80" s="39"/>
      <c r="H80" s="39"/>
      <c r="I80" s="162"/>
      <c r="J80" s="162"/>
      <c r="K80" s="162"/>
      <c r="L80" s="163"/>
    </row>
    <row r="81" spans="1:12" ht="12.75">
      <c r="A81" s="11"/>
      <c r="B81" s="12"/>
      <c r="C81" s="12"/>
      <c r="D81" s="13"/>
      <c r="E81" s="12"/>
      <c r="F81" s="251" t="s">
        <v>52</v>
      </c>
      <c r="G81" s="253"/>
      <c r="H81" s="252"/>
      <c r="I81" s="251" t="s">
        <v>53</v>
      </c>
      <c r="J81" s="253"/>
      <c r="K81" s="253"/>
      <c r="L81" s="252"/>
    </row>
    <row r="82" spans="1:12" ht="12.75">
      <c r="A82" s="15"/>
      <c r="B82" s="16"/>
      <c r="C82" s="16"/>
      <c r="D82" s="17"/>
      <c r="E82" s="16"/>
      <c r="F82" s="239" t="s">
        <v>54</v>
      </c>
      <c r="G82" s="241"/>
      <c r="H82" s="240"/>
      <c r="I82" s="239" t="s">
        <v>55</v>
      </c>
      <c r="J82" s="241"/>
      <c r="K82" s="241"/>
      <c r="L82" s="240"/>
    </row>
    <row r="83" spans="1:12" ht="12.75">
      <c r="A83" s="15" t="s">
        <v>2</v>
      </c>
      <c r="B83" s="16" t="s">
        <v>56</v>
      </c>
      <c r="C83" s="16" t="s">
        <v>0</v>
      </c>
      <c r="D83" s="17" t="s">
        <v>3</v>
      </c>
      <c r="E83" s="16" t="s">
        <v>5</v>
      </c>
      <c r="F83" s="233" t="s">
        <v>57</v>
      </c>
      <c r="G83" s="235"/>
      <c r="H83" s="234"/>
      <c r="I83" s="233" t="s">
        <v>58</v>
      </c>
      <c r="J83" s="235"/>
      <c r="K83" s="235"/>
      <c r="L83" s="234"/>
    </row>
    <row r="84" spans="1:12" ht="12.75">
      <c r="A84" s="15" t="s">
        <v>4</v>
      </c>
      <c r="B84" s="16"/>
      <c r="C84" s="16" t="s">
        <v>44</v>
      </c>
      <c r="D84" s="17" t="s">
        <v>43</v>
      </c>
      <c r="E84" s="16" t="s">
        <v>59</v>
      </c>
      <c r="F84" s="17"/>
      <c r="G84" s="17"/>
      <c r="H84" s="16"/>
      <c r="I84" s="17"/>
      <c r="J84" s="17"/>
      <c r="K84" s="17"/>
      <c r="L84" s="16"/>
    </row>
    <row r="85" spans="1:12" ht="12.75">
      <c r="A85" s="15" t="s">
        <v>60</v>
      </c>
      <c r="B85" s="16"/>
      <c r="C85" s="16" t="s">
        <v>61</v>
      </c>
      <c r="D85" s="17" t="s">
        <v>62</v>
      </c>
      <c r="E85" s="16" t="s">
        <v>113</v>
      </c>
      <c r="F85" s="239" t="s">
        <v>114</v>
      </c>
      <c r="G85" s="240"/>
      <c r="H85" s="16" t="s">
        <v>114</v>
      </c>
      <c r="I85" s="17"/>
      <c r="J85" s="17" t="s">
        <v>43</v>
      </c>
      <c r="K85" s="17"/>
      <c r="L85" s="16" t="s">
        <v>63</v>
      </c>
    </row>
    <row r="86" spans="1:12" ht="12.75">
      <c r="A86" s="15"/>
      <c r="B86" s="16"/>
      <c r="C86" s="16" t="s">
        <v>64</v>
      </c>
      <c r="D86" s="17"/>
      <c r="E86" s="16" t="s">
        <v>115</v>
      </c>
      <c r="F86" s="239" t="s">
        <v>116</v>
      </c>
      <c r="G86" s="240"/>
      <c r="H86" s="16" t="s">
        <v>65</v>
      </c>
      <c r="I86" s="17"/>
      <c r="J86" s="17" t="s">
        <v>62</v>
      </c>
      <c r="K86" s="17"/>
      <c r="L86" s="16" t="s">
        <v>117</v>
      </c>
    </row>
    <row r="87" spans="1:12" ht="12.75">
      <c r="A87" s="20"/>
      <c r="B87" s="21"/>
      <c r="C87" s="21"/>
      <c r="D87" s="22"/>
      <c r="E87" s="21"/>
      <c r="F87" s="290"/>
      <c r="G87" s="291"/>
      <c r="H87" s="21"/>
      <c r="I87" s="22"/>
      <c r="J87" s="22"/>
      <c r="K87" s="22"/>
      <c r="L87" s="21"/>
    </row>
    <row r="88" spans="1:12" ht="12.75">
      <c r="A88" s="23" t="s">
        <v>66</v>
      </c>
      <c r="B88" s="24" t="s">
        <v>67</v>
      </c>
      <c r="C88" s="24" t="s">
        <v>68</v>
      </c>
      <c r="D88" s="25" t="s">
        <v>69</v>
      </c>
      <c r="E88" s="24" t="s">
        <v>70</v>
      </c>
      <c r="F88" s="288" t="s">
        <v>71</v>
      </c>
      <c r="G88" s="289"/>
      <c r="H88" s="24" t="s">
        <v>72</v>
      </c>
      <c r="I88" s="22"/>
      <c r="J88" s="22" t="s">
        <v>73</v>
      </c>
      <c r="K88" s="22"/>
      <c r="L88" s="24" t="s">
        <v>74</v>
      </c>
    </row>
    <row r="89" spans="1:12" ht="12.75">
      <c r="A89" s="26" t="s">
        <v>233</v>
      </c>
      <c r="B89" s="49" t="s">
        <v>252</v>
      </c>
      <c r="C89" s="28"/>
      <c r="D89" s="50"/>
      <c r="E89" s="50"/>
      <c r="F89" s="286"/>
      <c r="G89" s="287"/>
      <c r="H89" s="50"/>
      <c r="I89" s="164"/>
      <c r="J89" s="141" t="s">
        <v>27</v>
      </c>
      <c r="K89" s="140"/>
      <c r="L89" s="28" t="s">
        <v>27</v>
      </c>
    </row>
    <row r="90" spans="1:12" ht="12.75">
      <c r="A90" s="26">
        <v>1</v>
      </c>
      <c r="B90" s="49" t="s">
        <v>13</v>
      </c>
      <c r="C90" s="28"/>
      <c r="D90" s="50"/>
      <c r="E90" s="50"/>
      <c r="F90" s="286"/>
      <c r="G90" s="287"/>
      <c r="H90" s="50"/>
      <c r="I90" s="164"/>
      <c r="J90" s="141" t="s">
        <v>27</v>
      </c>
      <c r="K90" s="140"/>
      <c r="L90" s="28" t="s">
        <v>27</v>
      </c>
    </row>
    <row r="91" spans="1:12" ht="12.75">
      <c r="A91" s="28" t="s">
        <v>223</v>
      </c>
      <c r="B91" s="50" t="s">
        <v>14</v>
      </c>
      <c r="C91" s="142">
        <v>19</v>
      </c>
      <c r="D91" s="142">
        <v>1546034</v>
      </c>
      <c r="E91" s="142">
        <v>1544692</v>
      </c>
      <c r="F91" s="277">
        <f aca="true" t="shared" si="2" ref="F91:F100">D91*100/109455735</f>
        <v>1.412474184198754</v>
      </c>
      <c r="G91" s="278"/>
      <c r="H91" s="143">
        <f aca="true" t="shared" si="3" ref="H91:H100">D91*100/109455735</f>
        <v>1.412474184198754</v>
      </c>
      <c r="I91" s="144"/>
      <c r="J91" s="141">
        <v>0</v>
      </c>
      <c r="K91" s="146"/>
      <c r="L91" s="165">
        <v>0</v>
      </c>
    </row>
    <row r="92" spans="1:12" ht="12.75">
      <c r="A92" s="28" t="s">
        <v>224</v>
      </c>
      <c r="B92" s="50" t="s">
        <v>11</v>
      </c>
      <c r="C92" s="142">
        <v>93</v>
      </c>
      <c r="D92" s="142">
        <v>323131</v>
      </c>
      <c r="E92" s="142">
        <v>282077</v>
      </c>
      <c r="F92" s="277">
        <f t="shared" si="2"/>
        <v>0.2952161437680721</v>
      </c>
      <c r="G92" s="278"/>
      <c r="H92" s="143">
        <f t="shared" si="3"/>
        <v>0.2952161437680721</v>
      </c>
      <c r="I92" s="144"/>
      <c r="J92" s="141">
        <v>0</v>
      </c>
      <c r="K92" s="146"/>
      <c r="L92" s="165">
        <v>0</v>
      </c>
    </row>
    <row r="93" spans="1:12" ht="12.75">
      <c r="A93" s="28" t="s">
        <v>225</v>
      </c>
      <c r="B93" s="50" t="s">
        <v>9</v>
      </c>
      <c r="C93" s="142">
        <v>1</v>
      </c>
      <c r="D93" s="142">
        <v>112</v>
      </c>
      <c r="E93" s="142">
        <v>0</v>
      </c>
      <c r="F93" s="277">
        <f t="shared" si="2"/>
        <v>0.00010232446933913513</v>
      </c>
      <c r="G93" s="278"/>
      <c r="H93" s="143">
        <f t="shared" si="3"/>
        <v>0.00010232446933913513</v>
      </c>
      <c r="I93" s="144"/>
      <c r="J93" s="141">
        <v>0</v>
      </c>
      <c r="K93" s="146"/>
      <c r="L93" s="165">
        <v>0</v>
      </c>
    </row>
    <row r="94" spans="1:12" ht="12.75">
      <c r="A94" s="28" t="s">
        <v>226</v>
      </c>
      <c r="B94" s="50" t="s">
        <v>15</v>
      </c>
      <c r="C94" s="142">
        <v>0</v>
      </c>
      <c r="D94" s="142">
        <v>0</v>
      </c>
      <c r="E94" s="142">
        <v>0</v>
      </c>
      <c r="F94" s="277">
        <f t="shared" si="2"/>
        <v>0</v>
      </c>
      <c r="G94" s="278"/>
      <c r="H94" s="143">
        <f t="shared" si="3"/>
        <v>0</v>
      </c>
      <c r="I94" s="144"/>
      <c r="J94" s="141">
        <v>0</v>
      </c>
      <c r="K94" s="146"/>
      <c r="L94" s="165">
        <v>0</v>
      </c>
    </row>
    <row r="95" spans="1:12" ht="12.75">
      <c r="A95" s="28" t="s">
        <v>227</v>
      </c>
      <c r="B95" s="50" t="s">
        <v>16</v>
      </c>
      <c r="C95" s="142">
        <v>3</v>
      </c>
      <c r="D95" s="142">
        <v>1662150</v>
      </c>
      <c r="E95" s="142">
        <v>1662150</v>
      </c>
      <c r="F95" s="277">
        <f t="shared" si="2"/>
        <v>1.5185590777861022</v>
      </c>
      <c r="G95" s="278"/>
      <c r="H95" s="143">
        <f t="shared" si="3"/>
        <v>1.5185590777861022</v>
      </c>
      <c r="I95" s="144"/>
      <c r="J95" s="141">
        <v>0</v>
      </c>
      <c r="K95" s="146"/>
      <c r="L95" s="165">
        <v>0</v>
      </c>
    </row>
    <row r="96" spans="1:12" ht="12.75">
      <c r="A96" s="28" t="s">
        <v>234</v>
      </c>
      <c r="B96" s="50" t="s">
        <v>17</v>
      </c>
      <c r="C96" s="142">
        <v>148</v>
      </c>
      <c r="D96" s="142">
        <v>39355167</v>
      </c>
      <c r="E96" s="142">
        <v>39355167</v>
      </c>
      <c r="F96" s="277">
        <f t="shared" si="2"/>
        <v>35.955326598464666</v>
      </c>
      <c r="G96" s="278"/>
      <c r="H96" s="143">
        <f t="shared" si="3"/>
        <v>35.955326598464666</v>
      </c>
      <c r="I96" s="144"/>
      <c r="J96" s="141">
        <v>0</v>
      </c>
      <c r="K96" s="146"/>
      <c r="L96" s="165">
        <v>0</v>
      </c>
    </row>
    <row r="97" spans="1:12" ht="12.75">
      <c r="A97" s="28" t="s">
        <v>235</v>
      </c>
      <c r="B97" s="50" t="s">
        <v>18</v>
      </c>
      <c r="C97" s="142">
        <v>0</v>
      </c>
      <c r="D97" s="142">
        <v>0</v>
      </c>
      <c r="E97" s="142">
        <v>0</v>
      </c>
      <c r="F97" s="277">
        <f t="shared" si="2"/>
        <v>0</v>
      </c>
      <c r="G97" s="278"/>
      <c r="H97" s="143">
        <f t="shared" si="3"/>
        <v>0</v>
      </c>
      <c r="I97" s="144"/>
      <c r="J97" s="141">
        <v>0</v>
      </c>
      <c r="K97" s="146"/>
      <c r="L97" s="165">
        <v>0</v>
      </c>
    </row>
    <row r="98" spans="1:12" ht="12.75">
      <c r="A98" s="28" t="s">
        <v>236</v>
      </c>
      <c r="B98" s="50" t="s">
        <v>230</v>
      </c>
      <c r="C98" s="142">
        <v>0</v>
      </c>
      <c r="D98" s="142">
        <v>0</v>
      </c>
      <c r="E98" s="142">
        <v>0</v>
      </c>
      <c r="F98" s="277">
        <f t="shared" si="2"/>
        <v>0</v>
      </c>
      <c r="G98" s="278"/>
      <c r="H98" s="143">
        <f t="shared" si="3"/>
        <v>0</v>
      </c>
      <c r="I98" s="144"/>
      <c r="J98" s="141">
        <v>0</v>
      </c>
      <c r="K98" s="146"/>
      <c r="L98" s="165">
        <v>0</v>
      </c>
    </row>
    <row r="99" spans="1:12" ht="12.75">
      <c r="A99" s="28" t="s">
        <v>237</v>
      </c>
      <c r="B99" s="50" t="s">
        <v>12</v>
      </c>
      <c r="C99" s="142">
        <v>0</v>
      </c>
      <c r="D99" s="142">
        <v>0</v>
      </c>
      <c r="E99" s="142">
        <v>0</v>
      </c>
      <c r="F99" s="277">
        <f t="shared" si="2"/>
        <v>0</v>
      </c>
      <c r="G99" s="278"/>
      <c r="H99" s="143">
        <f t="shared" si="3"/>
        <v>0</v>
      </c>
      <c r="I99" s="144"/>
      <c r="J99" s="141">
        <v>0</v>
      </c>
      <c r="K99" s="146"/>
      <c r="L99" s="165">
        <v>0</v>
      </c>
    </row>
    <row r="100" spans="1:12" ht="12.75">
      <c r="A100" s="28"/>
      <c r="B100" s="49" t="s">
        <v>238</v>
      </c>
      <c r="C100" s="30">
        <f>SUM(C91:C99)</f>
        <v>264</v>
      </c>
      <c r="D100" s="30">
        <f>SUM(D91:D99)</f>
        <v>42886594</v>
      </c>
      <c r="E100" s="30">
        <f>SUM(E91:E99)</f>
        <v>42844086</v>
      </c>
      <c r="F100" s="282">
        <f t="shared" si="2"/>
        <v>39.181678328686935</v>
      </c>
      <c r="G100" s="283"/>
      <c r="H100" s="31">
        <f t="shared" si="3"/>
        <v>39.181678328686935</v>
      </c>
      <c r="I100" s="147"/>
      <c r="J100" s="166">
        <v>0</v>
      </c>
      <c r="K100" s="149"/>
      <c r="L100" s="167">
        <v>0</v>
      </c>
    </row>
    <row r="101" spans="1:12" ht="12.75">
      <c r="A101" s="51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</row>
    <row r="102" spans="1:12" ht="12.75">
      <c r="A102" s="168"/>
      <c r="B102" s="168"/>
      <c r="C102" s="168"/>
      <c r="D102" s="168"/>
      <c r="E102" s="169"/>
      <c r="F102" s="169"/>
      <c r="G102" s="169"/>
      <c r="H102" s="169"/>
      <c r="I102" s="169"/>
      <c r="J102" s="169"/>
      <c r="K102" s="169"/>
      <c r="L102" s="169"/>
    </row>
    <row r="103" spans="1:12" ht="12.75">
      <c r="A103" s="168"/>
      <c r="B103" s="168"/>
      <c r="C103" s="168"/>
      <c r="D103" s="168"/>
      <c r="E103" s="169"/>
      <c r="F103" s="169"/>
      <c r="G103" s="169"/>
      <c r="H103" s="169"/>
      <c r="I103" s="169"/>
      <c r="J103" s="169"/>
      <c r="K103" s="169"/>
      <c r="L103" s="169"/>
    </row>
    <row r="104" spans="1:12" ht="15">
      <c r="A104" s="254" t="s">
        <v>46</v>
      </c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</row>
    <row r="105" spans="1:1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">
      <c r="A106" s="254" t="s">
        <v>47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</row>
    <row r="107" spans="1:1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">
      <c r="A108" s="9" t="s">
        <v>48</v>
      </c>
      <c r="B108" s="10"/>
      <c r="C108" s="256" t="s">
        <v>49</v>
      </c>
      <c r="D108" s="257"/>
      <c r="E108" s="257"/>
      <c r="F108" s="257"/>
      <c r="G108" s="257"/>
      <c r="H108" s="257"/>
      <c r="I108" s="257"/>
      <c r="J108" s="257"/>
      <c r="K108" s="257"/>
      <c r="L108" s="258"/>
    </row>
    <row r="109" spans="1:12" ht="15">
      <c r="A109" s="9" t="s">
        <v>50</v>
      </c>
      <c r="B109" s="10"/>
      <c r="C109" s="256" t="s">
        <v>110</v>
      </c>
      <c r="D109" s="257"/>
      <c r="E109" s="257"/>
      <c r="F109" s="257"/>
      <c r="G109" s="257"/>
      <c r="H109" s="257"/>
      <c r="I109" s="257"/>
      <c r="J109" s="257"/>
      <c r="K109" s="257"/>
      <c r="L109" s="258"/>
    </row>
    <row r="110" spans="1:12" ht="15">
      <c r="A110" s="9" t="s">
        <v>111</v>
      </c>
      <c r="B110" s="10"/>
      <c r="C110" s="256" t="s">
        <v>112</v>
      </c>
      <c r="D110" s="257"/>
      <c r="E110" s="257"/>
      <c r="F110" s="257"/>
      <c r="G110" s="257"/>
      <c r="H110" s="257"/>
      <c r="I110" s="257"/>
      <c r="J110" s="257"/>
      <c r="K110" s="257"/>
      <c r="L110" s="258"/>
    </row>
    <row r="111" spans="1:12" ht="15">
      <c r="A111" s="9" t="s">
        <v>51</v>
      </c>
      <c r="B111" s="10"/>
      <c r="C111" s="256" t="s">
        <v>256</v>
      </c>
      <c r="D111" s="257"/>
      <c r="E111" s="257"/>
      <c r="F111" s="257"/>
      <c r="G111" s="257"/>
      <c r="H111" s="257"/>
      <c r="I111" s="243"/>
      <c r="J111" s="243"/>
      <c r="K111" s="243"/>
      <c r="L111" s="244"/>
    </row>
    <row r="112" spans="1:12" ht="12.75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48"/>
    </row>
    <row r="113" spans="1:12" ht="12.75">
      <c r="A113" s="11"/>
      <c r="B113" s="12"/>
      <c r="C113" s="12"/>
      <c r="D113" s="13"/>
      <c r="E113" s="12"/>
      <c r="F113" s="251" t="s">
        <v>52</v>
      </c>
      <c r="G113" s="253"/>
      <c r="H113" s="252"/>
      <c r="I113" s="251" t="s">
        <v>53</v>
      </c>
      <c r="J113" s="253"/>
      <c r="K113" s="253"/>
      <c r="L113" s="252"/>
    </row>
    <row r="114" spans="1:12" ht="12.75">
      <c r="A114" s="15"/>
      <c r="B114" s="16"/>
      <c r="C114" s="16"/>
      <c r="D114" s="17"/>
      <c r="E114" s="16"/>
      <c r="F114" s="239" t="s">
        <v>54</v>
      </c>
      <c r="G114" s="241"/>
      <c r="H114" s="240"/>
      <c r="I114" s="239" t="s">
        <v>55</v>
      </c>
      <c r="J114" s="241"/>
      <c r="K114" s="241"/>
      <c r="L114" s="240"/>
    </row>
    <row r="115" spans="1:12" ht="12.75">
      <c r="A115" s="15" t="s">
        <v>2</v>
      </c>
      <c r="B115" s="16" t="s">
        <v>56</v>
      </c>
      <c r="C115" s="16" t="s">
        <v>0</v>
      </c>
      <c r="D115" s="17" t="s">
        <v>3</v>
      </c>
      <c r="E115" s="16" t="s">
        <v>5</v>
      </c>
      <c r="F115" s="233" t="s">
        <v>57</v>
      </c>
      <c r="G115" s="235"/>
      <c r="H115" s="234"/>
      <c r="I115" s="233" t="s">
        <v>58</v>
      </c>
      <c r="J115" s="235"/>
      <c r="K115" s="235"/>
      <c r="L115" s="234"/>
    </row>
    <row r="116" spans="1:12" ht="12.75">
      <c r="A116" s="15" t="s">
        <v>4</v>
      </c>
      <c r="B116" s="16"/>
      <c r="C116" s="16" t="s">
        <v>44</v>
      </c>
      <c r="D116" s="17" t="s">
        <v>43</v>
      </c>
      <c r="E116" s="16" t="s">
        <v>59</v>
      </c>
      <c r="F116" s="17"/>
      <c r="G116" s="17"/>
      <c r="H116" s="16"/>
      <c r="I116" s="17"/>
      <c r="J116" s="17"/>
      <c r="K116" s="17"/>
      <c r="L116" s="16"/>
    </row>
    <row r="117" spans="1:12" ht="12.75">
      <c r="A117" s="15" t="s">
        <v>60</v>
      </c>
      <c r="B117" s="16"/>
      <c r="C117" s="16" t="s">
        <v>61</v>
      </c>
      <c r="D117" s="17" t="s">
        <v>62</v>
      </c>
      <c r="E117" s="16" t="s">
        <v>113</v>
      </c>
      <c r="F117" s="239" t="s">
        <v>114</v>
      </c>
      <c r="G117" s="240"/>
      <c r="H117" s="16" t="s">
        <v>114</v>
      </c>
      <c r="I117" s="17"/>
      <c r="J117" s="17" t="s">
        <v>43</v>
      </c>
      <c r="K117" s="17"/>
      <c r="L117" s="16" t="s">
        <v>63</v>
      </c>
    </row>
    <row r="118" spans="1:12" ht="12.75">
      <c r="A118" s="15"/>
      <c r="B118" s="16"/>
      <c r="C118" s="16" t="s">
        <v>64</v>
      </c>
      <c r="D118" s="17"/>
      <c r="E118" s="16" t="s">
        <v>115</v>
      </c>
      <c r="F118" s="239" t="s">
        <v>116</v>
      </c>
      <c r="G118" s="240"/>
      <c r="H118" s="16" t="s">
        <v>65</v>
      </c>
      <c r="I118" s="17"/>
      <c r="J118" s="17" t="s">
        <v>62</v>
      </c>
      <c r="K118" s="17"/>
      <c r="L118" s="16" t="s">
        <v>117</v>
      </c>
    </row>
    <row r="119" spans="1:12" ht="12.75">
      <c r="A119" s="20"/>
      <c r="B119" s="21"/>
      <c r="C119" s="21"/>
      <c r="D119" s="22"/>
      <c r="E119" s="21"/>
      <c r="F119" s="22"/>
      <c r="G119" s="22"/>
      <c r="H119" s="21"/>
      <c r="I119" s="22"/>
      <c r="J119" s="22"/>
      <c r="K119" s="22"/>
      <c r="L119" s="21"/>
    </row>
    <row r="120" spans="1:12" ht="12.75">
      <c r="A120" s="23" t="s">
        <v>66</v>
      </c>
      <c r="B120" s="24" t="s">
        <v>67</v>
      </c>
      <c r="C120" s="24" t="s">
        <v>68</v>
      </c>
      <c r="D120" s="25" t="s">
        <v>69</v>
      </c>
      <c r="E120" s="24" t="s">
        <v>70</v>
      </c>
      <c r="F120" s="288" t="s">
        <v>71</v>
      </c>
      <c r="G120" s="289"/>
      <c r="H120" s="24" t="s">
        <v>72</v>
      </c>
      <c r="I120" s="22"/>
      <c r="J120" s="22" t="s">
        <v>73</v>
      </c>
      <c r="K120" s="22"/>
      <c r="L120" s="24" t="s">
        <v>74</v>
      </c>
    </row>
    <row r="121" spans="1:12" ht="12.75">
      <c r="A121" s="26">
        <v>2</v>
      </c>
      <c r="B121" s="49" t="s">
        <v>45</v>
      </c>
      <c r="C121" s="50"/>
      <c r="D121" s="50"/>
      <c r="E121" s="50"/>
      <c r="F121" s="286"/>
      <c r="G121" s="287"/>
      <c r="H121" s="50"/>
      <c r="I121" s="164"/>
      <c r="J121" s="141" t="s">
        <v>27</v>
      </c>
      <c r="K121" s="140"/>
      <c r="L121" s="28" t="s">
        <v>27</v>
      </c>
    </row>
    <row r="122" spans="1:12" ht="12.75">
      <c r="A122" s="28" t="s">
        <v>223</v>
      </c>
      <c r="B122" s="50" t="s">
        <v>10</v>
      </c>
      <c r="C122" s="142">
        <v>900</v>
      </c>
      <c r="D122" s="142">
        <v>4381868</v>
      </c>
      <c r="E122" s="142">
        <v>4312581</v>
      </c>
      <c r="F122" s="277">
        <f>D122*100/109455735</f>
        <v>4.003324266197655</v>
      </c>
      <c r="G122" s="278"/>
      <c r="H122" s="143">
        <f>D122*100/109455735</f>
        <v>4.003324266197655</v>
      </c>
      <c r="I122" s="144"/>
      <c r="J122" s="141">
        <v>0</v>
      </c>
      <c r="K122" s="146"/>
      <c r="L122" s="165">
        <v>0</v>
      </c>
    </row>
    <row r="123" spans="1:12" ht="12.75">
      <c r="A123" s="36" t="s">
        <v>224</v>
      </c>
      <c r="B123" s="52" t="s">
        <v>239</v>
      </c>
      <c r="C123" s="157"/>
      <c r="D123" s="42"/>
      <c r="E123" s="157"/>
      <c r="F123" s="236"/>
      <c r="G123" s="237"/>
      <c r="H123" s="157"/>
      <c r="I123" s="43"/>
      <c r="J123" s="138"/>
      <c r="K123" s="158"/>
      <c r="L123" s="156"/>
    </row>
    <row r="124" spans="1:12" ht="12.75">
      <c r="A124" s="53"/>
      <c r="B124" s="78" t="s">
        <v>240</v>
      </c>
      <c r="C124" s="173">
        <v>53919</v>
      </c>
      <c r="D124" s="174">
        <v>9249973</v>
      </c>
      <c r="E124" s="173">
        <v>6702373</v>
      </c>
      <c r="F124" s="284">
        <f>D124*100/109455735</f>
        <v>8.450880166306499</v>
      </c>
      <c r="G124" s="285"/>
      <c r="H124" s="176">
        <f>D124*100/109455735</f>
        <v>8.450880166306499</v>
      </c>
      <c r="I124" s="177"/>
      <c r="J124" s="178">
        <v>0</v>
      </c>
      <c r="K124" s="179"/>
      <c r="L124" s="175">
        <v>0</v>
      </c>
    </row>
    <row r="125" spans="1:12" ht="12.75">
      <c r="A125" s="44"/>
      <c r="B125" s="229" t="s">
        <v>241</v>
      </c>
      <c r="C125" s="173">
        <v>18</v>
      </c>
      <c r="D125" s="174">
        <v>1495935</v>
      </c>
      <c r="E125" s="173">
        <v>1429109</v>
      </c>
      <c r="F125" s="284">
        <f>D125*100/109455735</f>
        <v>1.366703170007492</v>
      </c>
      <c r="G125" s="285"/>
      <c r="H125" s="176">
        <f>D125*100/109455735</f>
        <v>1.366703170007492</v>
      </c>
      <c r="I125" s="177"/>
      <c r="J125" s="178">
        <v>0</v>
      </c>
      <c r="K125" s="179"/>
      <c r="L125" s="175">
        <v>0</v>
      </c>
    </row>
    <row r="126" spans="1:12" ht="12.75">
      <c r="A126" s="28" t="s">
        <v>225</v>
      </c>
      <c r="B126" s="56" t="s">
        <v>230</v>
      </c>
      <c r="C126" s="173">
        <v>0</v>
      </c>
      <c r="D126" s="174">
        <v>0</v>
      </c>
      <c r="E126" s="173">
        <v>0</v>
      </c>
      <c r="F126" s="277">
        <f>D126*100/109455735</f>
        <v>0</v>
      </c>
      <c r="G126" s="278"/>
      <c r="H126" s="143">
        <f>D126*100/109455735</f>
        <v>0</v>
      </c>
      <c r="I126" s="144"/>
      <c r="J126" s="141">
        <v>0</v>
      </c>
      <c r="K126" s="146"/>
      <c r="L126" s="175">
        <v>0</v>
      </c>
    </row>
    <row r="127" spans="1:12" ht="12.75">
      <c r="A127" s="28" t="s">
        <v>226</v>
      </c>
      <c r="B127" s="57" t="s">
        <v>12</v>
      </c>
      <c r="C127" s="142"/>
      <c r="D127" s="142"/>
      <c r="E127" s="142"/>
      <c r="F127" s="286"/>
      <c r="G127" s="287"/>
      <c r="H127" s="176"/>
      <c r="I127" s="144"/>
      <c r="J127" s="141"/>
      <c r="K127" s="146"/>
      <c r="L127" s="165"/>
    </row>
    <row r="128" spans="1:12" ht="12.75">
      <c r="A128" s="28"/>
      <c r="B128" s="57" t="s">
        <v>242</v>
      </c>
      <c r="C128" s="142">
        <v>2</v>
      </c>
      <c r="D128" s="142">
        <v>136350</v>
      </c>
      <c r="E128" s="142">
        <v>136350</v>
      </c>
      <c r="F128" s="277">
        <f aca="true" t="shared" si="4" ref="F128:F134">D128*100/109455735</f>
        <v>0.12457090530706318</v>
      </c>
      <c r="G128" s="278"/>
      <c r="H128" s="143">
        <f aca="true" t="shared" si="5" ref="H128:H134">D128*100/109455735</f>
        <v>0.12457090530706318</v>
      </c>
      <c r="I128" s="144"/>
      <c r="J128" s="141">
        <v>0</v>
      </c>
      <c r="K128" s="146"/>
      <c r="L128" s="165">
        <v>0</v>
      </c>
    </row>
    <row r="129" spans="1:12" ht="12.75">
      <c r="A129" s="28"/>
      <c r="B129" s="57" t="s">
        <v>148</v>
      </c>
      <c r="C129" s="142">
        <v>13</v>
      </c>
      <c r="D129" s="142">
        <v>220269</v>
      </c>
      <c r="E129" s="142">
        <v>220248</v>
      </c>
      <c r="F129" s="277">
        <f t="shared" si="4"/>
        <v>0.20124025479341032</v>
      </c>
      <c r="G129" s="278"/>
      <c r="H129" s="143">
        <f t="shared" si="5"/>
        <v>0.20124025479341032</v>
      </c>
      <c r="I129" s="144"/>
      <c r="J129" s="141">
        <v>0</v>
      </c>
      <c r="K129" s="146"/>
      <c r="L129" s="165">
        <v>9.136113333851351E-07</v>
      </c>
    </row>
    <row r="130" spans="1:12" ht="12.75">
      <c r="A130" s="28"/>
      <c r="B130" s="57" t="s">
        <v>39</v>
      </c>
      <c r="C130" s="142">
        <v>29</v>
      </c>
      <c r="D130" s="142">
        <v>89854</v>
      </c>
      <c r="E130" s="142">
        <v>100</v>
      </c>
      <c r="F130" s="277">
        <f t="shared" si="4"/>
        <v>0.08209163274998793</v>
      </c>
      <c r="G130" s="278"/>
      <c r="H130" s="143">
        <f t="shared" si="5"/>
        <v>0.08209163274998793</v>
      </c>
      <c r="I130" s="144"/>
      <c r="J130" s="141">
        <v>0</v>
      </c>
      <c r="K130" s="146"/>
      <c r="L130" s="165">
        <v>0</v>
      </c>
    </row>
    <row r="131" spans="1:12" ht="12.75">
      <c r="A131" s="28"/>
      <c r="B131" s="57" t="s">
        <v>253</v>
      </c>
      <c r="C131" s="142">
        <v>3</v>
      </c>
      <c r="D131" s="142">
        <v>3276</v>
      </c>
      <c r="E131" s="142">
        <v>0</v>
      </c>
      <c r="F131" s="277">
        <f t="shared" si="4"/>
        <v>0.0029929907281697025</v>
      </c>
      <c r="G131" s="278"/>
      <c r="H131" s="143">
        <f t="shared" si="5"/>
        <v>0.0029929907281697025</v>
      </c>
      <c r="I131" s="144"/>
      <c r="J131" s="141">
        <v>0</v>
      </c>
      <c r="K131" s="146"/>
      <c r="L131" s="165">
        <v>0</v>
      </c>
    </row>
    <row r="132" spans="1:12" ht="12.75">
      <c r="A132" s="28"/>
      <c r="B132" s="57" t="s">
        <v>118</v>
      </c>
      <c r="C132" s="142">
        <v>129</v>
      </c>
      <c r="D132" s="142">
        <v>650010</v>
      </c>
      <c r="E132" s="142">
        <v>650010</v>
      </c>
      <c r="F132" s="277">
        <f t="shared" si="4"/>
        <v>0.5938565028136716</v>
      </c>
      <c r="G132" s="278"/>
      <c r="H132" s="143">
        <f t="shared" si="5"/>
        <v>0.5938565028136716</v>
      </c>
      <c r="I132" s="144"/>
      <c r="J132" s="141">
        <v>0</v>
      </c>
      <c r="K132" s="146"/>
      <c r="L132" s="165">
        <v>0</v>
      </c>
    </row>
    <row r="133" spans="1:12" ht="12.75">
      <c r="A133" s="28"/>
      <c r="B133" s="57" t="s">
        <v>38</v>
      </c>
      <c r="C133" s="142">
        <v>640</v>
      </c>
      <c r="D133" s="142">
        <v>308021</v>
      </c>
      <c r="E133" s="142">
        <v>273352</v>
      </c>
      <c r="F133" s="277">
        <f t="shared" si="4"/>
        <v>0.2814114765206227</v>
      </c>
      <c r="G133" s="278"/>
      <c r="H133" s="143">
        <f t="shared" si="5"/>
        <v>0.2814114765206227</v>
      </c>
      <c r="I133" s="144"/>
      <c r="J133" s="141">
        <v>0</v>
      </c>
      <c r="K133" s="146"/>
      <c r="L133" s="165">
        <v>0</v>
      </c>
    </row>
    <row r="134" spans="1:12" ht="12.75">
      <c r="A134" s="50"/>
      <c r="B134" s="49" t="s">
        <v>243</v>
      </c>
      <c r="C134" s="30">
        <f>SUM(C122:C133)</f>
        <v>55653</v>
      </c>
      <c r="D134" s="30">
        <f>SUM(D122:D133)</f>
        <v>16535556</v>
      </c>
      <c r="E134" s="30">
        <f>SUM(E122:E133)</f>
        <v>13724123</v>
      </c>
      <c r="F134" s="282">
        <f t="shared" si="4"/>
        <v>15.10707136542457</v>
      </c>
      <c r="G134" s="283"/>
      <c r="H134" s="31">
        <f t="shared" si="5"/>
        <v>15.10707136542457</v>
      </c>
      <c r="I134" s="147"/>
      <c r="J134" s="166">
        <f>SUM(J122:J132)</f>
        <v>0</v>
      </c>
      <c r="K134" s="149"/>
      <c r="L134" s="167">
        <v>0</v>
      </c>
    </row>
    <row r="135" spans="1:12" ht="12.75">
      <c r="A135" s="50"/>
      <c r="B135" s="49"/>
      <c r="C135" s="30"/>
      <c r="D135" s="30"/>
      <c r="E135" s="30"/>
      <c r="F135" s="279"/>
      <c r="G135" s="280"/>
      <c r="H135" s="58"/>
      <c r="I135" s="147"/>
      <c r="J135" s="166"/>
      <c r="K135" s="149"/>
      <c r="L135" s="167"/>
    </row>
    <row r="136" spans="1:12" ht="12.75">
      <c r="A136" s="50"/>
      <c r="B136" s="49" t="s">
        <v>244</v>
      </c>
      <c r="C136" s="30">
        <f>C100+C134</f>
        <v>55917</v>
      </c>
      <c r="D136" s="30">
        <f>D100+D134</f>
        <v>59422150</v>
      </c>
      <c r="E136" s="30">
        <f>E100+E134</f>
        <v>56568209</v>
      </c>
      <c r="F136" s="282">
        <f>D136*100/109455735</f>
        <v>54.28874969411151</v>
      </c>
      <c r="G136" s="283"/>
      <c r="H136" s="31">
        <f>D136*100/109455735</f>
        <v>54.28874969411151</v>
      </c>
      <c r="I136" s="147"/>
      <c r="J136" s="166">
        <f>J100+J134</f>
        <v>0</v>
      </c>
      <c r="K136" s="149"/>
      <c r="L136" s="167">
        <v>0</v>
      </c>
    </row>
    <row r="137" spans="1:12" ht="12.75">
      <c r="A137" s="40"/>
      <c r="B137" s="41"/>
      <c r="C137" s="59"/>
      <c r="D137" s="59"/>
      <c r="E137" s="59"/>
      <c r="F137" s="251"/>
      <c r="G137" s="253"/>
      <c r="H137" s="180"/>
      <c r="I137" s="181"/>
      <c r="J137" s="17"/>
      <c r="K137" s="182"/>
      <c r="L137" s="183"/>
    </row>
    <row r="138" spans="1:12" ht="12.75">
      <c r="A138" s="40"/>
      <c r="B138" s="41" t="s">
        <v>77</v>
      </c>
      <c r="C138" s="59">
        <f>C67+C136</f>
        <v>55939</v>
      </c>
      <c r="D138" s="59">
        <f>D67+D136</f>
        <v>109455735</v>
      </c>
      <c r="E138" s="59">
        <f>E67+E136</f>
        <v>106601794</v>
      </c>
      <c r="F138" s="282">
        <f>D138*100/109455735</f>
        <v>100</v>
      </c>
      <c r="G138" s="283"/>
      <c r="H138" s="31">
        <f>D138*100/109455735</f>
        <v>100</v>
      </c>
      <c r="I138" s="184"/>
      <c r="J138" s="166">
        <f>J67+J136</f>
        <v>5864670</v>
      </c>
      <c r="K138" s="148"/>
      <c r="L138" s="167">
        <f>J138*100/D138</f>
        <v>5.358028978563801</v>
      </c>
    </row>
    <row r="139" spans="1:12" ht="12.75">
      <c r="A139" s="11" t="s">
        <v>245</v>
      </c>
      <c r="B139" s="60" t="s">
        <v>78</v>
      </c>
      <c r="C139" s="157"/>
      <c r="D139" s="42"/>
      <c r="E139" s="157"/>
      <c r="F139" s="236"/>
      <c r="G139" s="237"/>
      <c r="H139" s="157"/>
      <c r="I139" s="170"/>
      <c r="J139" s="171"/>
      <c r="K139" s="172"/>
      <c r="L139" s="156"/>
    </row>
    <row r="140" spans="1:12" ht="12.75">
      <c r="A140" s="19"/>
      <c r="B140" s="61" t="s">
        <v>79</v>
      </c>
      <c r="C140" s="173"/>
      <c r="D140" s="174"/>
      <c r="E140" s="173"/>
      <c r="F140" s="230"/>
      <c r="G140" s="231"/>
      <c r="H140" s="176"/>
      <c r="I140" s="185"/>
      <c r="J140" s="171"/>
      <c r="K140" s="172"/>
      <c r="L140" s="175"/>
    </row>
    <row r="141" spans="1:12" ht="12.75">
      <c r="A141" s="26">
        <v>1</v>
      </c>
      <c r="B141" s="62" t="s">
        <v>84</v>
      </c>
      <c r="C141" s="173">
        <v>0</v>
      </c>
      <c r="D141" s="174">
        <v>0</v>
      </c>
      <c r="E141" s="173">
        <v>0</v>
      </c>
      <c r="F141" s="277">
        <f>D141*100/109455735</f>
        <v>0</v>
      </c>
      <c r="G141" s="278"/>
      <c r="H141" s="143">
        <f>D141*100/109455735</f>
        <v>0</v>
      </c>
      <c r="I141" s="144"/>
      <c r="J141" s="141">
        <v>0</v>
      </c>
      <c r="K141" s="146"/>
      <c r="L141" s="175">
        <v>0</v>
      </c>
    </row>
    <row r="142" spans="1:12" ht="12.75">
      <c r="A142" s="26">
        <v>2</v>
      </c>
      <c r="B142" s="62" t="s">
        <v>119</v>
      </c>
      <c r="C142" s="173">
        <v>0</v>
      </c>
      <c r="D142" s="174">
        <v>0</v>
      </c>
      <c r="E142" s="173">
        <v>0</v>
      </c>
      <c r="F142" s="277">
        <f>D142*100/109455735</f>
        <v>0</v>
      </c>
      <c r="G142" s="278"/>
      <c r="H142" s="143">
        <f>D142*100/109455735</f>
        <v>0</v>
      </c>
      <c r="I142" s="144"/>
      <c r="J142" s="141">
        <v>0</v>
      </c>
      <c r="K142" s="146"/>
      <c r="L142" s="175">
        <v>0</v>
      </c>
    </row>
    <row r="143" spans="1:12" ht="12.75">
      <c r="A143" s="50"/>
      <c r="B143" s="49" t="s">
        <v>19</v>
      </c>
      <c r="C143" s="30">
        <f>C138+C141+C142</f>
        <v>55939</v>
      </c>
      <c r="D143" s="30">
        <f>D138+D141+D142</f>
        <v>109455735</v>
      </c>
      <c r="E143" s="30">
        <f>E138+E141+E142</f>
        <v>106601794</v>
      </c>
      <c r="F143" s="279" t="s">
        <v>27</v>
      </c>
      <c r="G143" s="280"/>
      <c r="H143" s="31">
        <f>D143*100/109455735</f>
        <v>100</v>
      </c>
      <c r="I143" s="147"/>
      <c r="J143" s="166">
        <f>J138+J141+J142</f>
        <v>5864670</v>
      </c>
      <c r="K143" s="149"/>
      <c r="L143" s="167">
        <f>J143*100/D143</f>
        <v>5.358028978563801</v>
      </c>
    </row>
    <row r="148" spans="1:12" ht="15">
      <c r="A148" s="246" t="s">
        <v>46</v>
      </c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</row>
    <row r="149" spans="1:12" ht="15">
      <c r="A149" s="246" t="s">
        <v>150</v>
      </c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</row>
    <row r="150" spans="1:12" ht="15">
      <c r="A150" s="281" t="s">
        <v>151</v>
      </c>
      <c r="B150" s="281"/>
      <c r="C150" s="281"/>
      <c r="D150" s="281"/>
      <c r="E150" s="281"/>
      <c r="F150" s="281"/>
      <c r="G150" s="281"/>
      <c r="H150" s="281"/>
      <c r="I150" s="281"/>
      <c r="J150" s="281"/>
      <c r="K150" s="281"/>
      <c r="L150" s="281"/>
    </row>
    <row r="151" spans="1:12" ht="12.7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</row>
    <row r="152" spans="1:12" ht="15">
      <c r="A152" s="9" t="s">
        <v>48</v>
      </c>
      <c r="B152" s="10"/>
      <c r="C152" s="256" t="s">
        <v>49</v>
      </c>
      <c r="D152" s="257"/>
      <c r="E152" s="257"/>
      <c r="F152" s="257"/>
      <c r="G152" s="257"/>
      <c r="H152" s="257"/>
      <c r="I152" s="257"/>
      <c r="J152" s="257"/>
      <c r="K152" s="257"/>
      <c r="L152" s="258"/>
    </row>
    <row r="153" spans="1:12" ht="15">
      <c r="A153" s="9" t="s">
        <v>50</v>
      </c>
      <c r="B153" s="10"/>
      <c r="C153" s="256" t="s">
        <v>110</v>
      </c>
      <c r="D153" s="257"/>
      <c r="E153" s="257"/>
      <c r="F153" s="257"/>
      <c r="G153" s="257"/>
      <c r="H153" s="257"/>
      <c r="I153" s="257"/>
      <c r="J153" s="257"/>
      <c r="K153" s="257"/>
      <c r="L153" s="258"/>
    </row>
    <row r="154" spans="1:12" ht="15">
      <c r="A154" s="9" t="s">
        <v>111</v>
      </c>
      <c r="B154" s="10"/>
      <c r="C154" s="256" t="s">
        <v>112</v>
      </c>
      <c r="D154" s="257"/>
      <c r="E154" s="257"/>
      <c r="F154" s="257"/>
      <c r="G154" s="257"/>
      <c r="H154" s="257"/>
      <c r="I154" s="257"/>
      <c r="J154" s="257"/>
      <c r="K154" s="257"/>
      <c r="L154" s="258"/>
    </row>
    <row r="155" spans="1:12" ht="15">
      <c r="A155" s="9" t="s">
        <v>51</v>
      </c>
      <c r="B155" s="10"/>
      <c r="C155" s="256" t="s">
        <v>256</v>
      </c>
      <c r="D155" s="257"/>
      <c r="E155" s="257"/>
      <c r="F155" s="257"/>
      <c r="G155" s="257"/>
      <c r="H155" s="257"/>
      <c r="I155" s="243"/>
      <c r="J155" s="243"/>
      <c r="K155" s="243"/>
      <c r="L155" s="244"/>
    </row>
    <row r="156" spans="1:12" ht="12.75">
      <c r="A156" s="187" t="s">
        <v>20</v>
      </c>
      <c r="B156" s="187" t="s">
        <v>152</v>
      </c>
      <c r="C156" s="267" t="s">
        <v>153</v>
      </c>
      <c r="D156" s="268"/>
      <c r="E156" s="267" t="s">
        <v>246</v>
      </c>
      <c r="F156" s="276"/>
      <c r="G156" s="268"/>
      <c r="H156" s="267" t="s">
        <v>154</v>
      </c>
      <c r="I156" s="268"/>
      <c r="J156" s="267" t="s">
        <v>155</v>
      </c>
      <c r="K156" s="268"/>
      <c r="L156" s="187" t="s">
        <v>156</v>
      </c>
    </row>
    <row r="157" spans="1:12" ht="12.75">
      <c r="A157" s="69"/>
      <c r="B157" s="69"/>
      <c r="C157" s="188"/>
      <c r="D157" s="189"/>
      <c r="E157" s="188"/>
      <c r="F157" s="190"/>
      <c r="G157" s="189"/>
      <c r="H157" s="68"/>
      <c r="I157" s="70"/>
      <c r="J157" s="262" t="s">
        <v>157</v>
      </c>
      <c r="K157" s="263"/>
      <c r="L157" s="66" t="s">
        <v>158</v>
      </c>
    </row>
    <row r="158" spans="1:12" ht="12.75">
      <c r="A158" s="65"/>
      <c r="B158" s="66"/>
      <c r="C158" s="66" t="s">
        <v>89</v>
      </c>
      <c r="D158" s="66" t="s">
        <v>81</v>
      </c>
      <c r="E158" s="65" t="s">
        <v>90</v>
      </c>
      <c r="F158" s="66" t="s">
        <v>63</v>
      </c>
      <c r="G158" s="66" t="s">
        <v>81</v>
      </c>
      <c r="H158" s="66" t="s">
        <v>5</v>
      </c>
      <c r="I158" s="66" t="s">
        <v>159</v>
      </c>
      <c r="J158" s="64" t="s">
        <v>5</v>
      </c>
      <c r="K158" s="67" t="s">
        <v>160</v>
      </c>
      <c r="L158" s="66" t="s">
        <v>161</v>
      </c>
    </row>
    <row r="159" spans="1:12" ht="12.75">
      <c r="A159" s="65"/>
      <c r="B159" s="66"/>
      <c r="C159" s="66" t="s">
        <v>6</v>
      </c>
      <c r="D159" s="66" t="s">
        <v>82</v>
      </c>
      <c r="E159" s="65"/>
      <c r="F159" s="66" t="s">
        <v>162</v>
      </c>
      <c r="G159" s="66" t="s">
        <v>82</v>
      </c>
      <c r="H159" s="66" t="s">
        <v>163</v>
      </c>
      <c r="I159" s="66" t="s">
        <v>164</v>
      </c>
      <c r="J159" s="66" t="s">
        <v>165</v>
      </c>
      <c r="K159" s="67" t="s">
        <v>166</v>
      </c>
      <c r="L159" s="66" t="s">
        <v>167</v>
      </c>
    </row>
    <row r="160" spans="1:12" ht="12.75">
      <c r="A160" s="65"/>
      <c r="B160" s="66"/>
      <c r="C160" s="66" t="s">
        <v>168</v>
      </c>
      <c r="D160" s="21" t="s">
        <v>169</v>
      </c>
      <c r="E160" s="65"/>
      <c r="F160" s="66" t="s">
        <v>170</v>
      </c>
      <c r="G160" s="21" t="s">
        <v>83</v>
      </c>
      <c r="H160" s="66" t="s">
        <v>168</v>
      </c>
      <c r="I160" s="66" t="s">
        <v>171</v>
      </c>
      <c r="J160" s="66" t="s">
        <v>157</v>
      </c>
      <c r="K160" s="67" t="s">
        <v>165</v>
      </c>
      <c r="L160" s="66" t="s">
        <v>172</v>
      </c>
    </row>
    <row r="161" spans="1:12" ht="12.75">
      <c r="A161" s="65"/>
      <c r="B161" s="66"/>
      <c r="C161" s="66"/>
      <c r="D161" s="191"/>
      <c r="E161" s="65"/>
      <c r="F161" s="66"/>
      <c r="G161" s="66" t="s">
        <v>173</v>
      </c>
      <c r="H161" s="66"/>
      <c r="I161" s="66" t="s">
        <v>174</v>
      </c>
      <c r="J161" s="66" t="s">
        <v>168</v>
      </c>
      <c r="K161" s="67" t="s">
        <v>157</v>
      </c>
      <c r="L161" s="66" t="s">
        <v>175</v>
      </c>
    </row>
    <row r="162" spans="1:12" ht="12.75">
      <c r="A162" s="65"/>
      <c r="B162" s="66"/>
      <c r="C162" s="66"/>
      <c r="D162" s="191"/>
      <c r="E162" s="65"/>
      <c r="F162" s="66"/>
      <c r="G162" s="66" t="s">
        <v>176</v>
      </c>
      <c r="H162" s="66"/>
      <c r="I162" s="66" t="s">
        <v>177</v>
      </c>
      <c r="J162" s="66"/>
      <c r="K162" s="67" t="s">
        <v>177</v>
      </c>
      <c r="L162" s="66" t="s">
        <v>178</v>
      </c>
    </row>
    <row r="163" spans="1:12" ht="12.75">
      <c r="A163" s="65"/>
      <c r="B163" s="66"/>
      <c r="C163" s="66"/>
      <c r="D163" s="191"/>
      <c r="E163" s="65"/>
      <c r="F163" s="66"/>
      <c r="G163" s="66" t="s">
        <v>179</v>
      </c>
      <c r="H163" s="66"/>
      <c r="I163" s="66" t="s">
        <v>180</v>
      </c>
      <c r="J163" s="66"/>
      <c r="K163" s="192" t="s">
        <v>180</v>
      </c>
      <c r="L163" s="66" t="s">
        <v>181</v>
      </c>
    </row>
    <row r="164" spans="1:12" ht="12.75">
      <c r="A164" s="65"/>
      <c r="B164" s="66"/>
      <c r="C164" s="66"/>
      <c r="D164" s="191"/>
      <c r="E164" s="65"/>
      <c r="F164" s="66"/>
      <c r="G164" s="66"/>
      <c r="H164" s="66"/>
      <c r="I164" s="66"/>
      <c r="J164" s="66"/>
      <c r="K164" s="192"/>
      <c r="L164" s="66" t="s">
        <v>182</v>
      </c>
    </row>
    <row r="165" spans="1:12" ht="12.75">
      <c r="A165" s="65"/>
      <c r="B165" s="66"/>
      <c r="C165" s="66"/>
      <c r="D165" s="191"/>
      <c r="E165" s="65"/>
      <c r="F165" s="66" t="s">
        <v>183</v>
      </c>
      <c r="G165" s="66"/>
      <c r="H165" s="66"/>
      <c r="I165" s="66"/>
      <c r="J165" s="66"/>
      <c r="K165" s="192"/>
      <c r="L165" s="66" t="s">
        <v>184</v>
      </c>
    </row>
    <row r="166" spans="1:12" ht="12.75">
      <c r="A166" s="68" t="s">
        <v>66</v>
      </c>
      <c r="B166" s="69" t="s">
        <v>67</v>
      </c>
      <c r="C166" s="69" t="s">
        <v>68</v>
      </c>
      <c r="D166" s="69" t="s">
        <v>69</v>
      </c>
      <c r="E166" s="68" t="s">
        <v>70</v>
      </c>
      <c r="F166" s="69" t="s">
        <v>185</v>
      </c>
      <c r="G166" s="69" t="s">
        <v>72</v>
      </c>
      <c r="H166" s="69" t="s">
        <v>73</v>
      </c>
      <c r="I166" s="69" t="s">
        <v>186</v>
      </c>
      <c r="J166" s="69" t="s">
        <v>187</v>
      </c>
      <c r="K166" s="71" t="s">
        <v>188</v>
      </c>
      <c r="L166" s="69" t="s">
        <v>189</v>
      </c>
    </row>
    <row r="167" spans="1:12" ht="12.75">
      <c r="A167" s="63" t="s">
        <v>222</v>
      </c>
      <c r="B167" s="72" t="s">
        <v>84</v>
      </c>
      <c r="C167" s="269"/>
      <c r="D167" s="269"/>
      <c r="E167" s="269"/>
      <c r="F167" s="269"/>
      <c r="G167" s="269"/>
      <c r="H167" s="73"/>
      <c r="I167" s="73"/>
      <c r="J167" s="74"/>
      <c r="K167" s="74"/>
      <c r="L167" s="75"/>
    </row>
    <row r="168" spans="1:12" ht="12.75">
      <c r="A168" s="68" t="s">
        <v>247</v>
      </c>
      <c r="B168" s="193" t="s">
        <v>190</v>
      </c>
      <c r="C168" s="264"/>
      <c r="D168" s="264"/>
      <c r="E168" s="264"/>
      <c r="F168" s="264"/>
      <c r="G168" s="264"/>
      <c r="H168" s="76"/>
      <c r="I168" s="76"/>
      <c r="J168" s="77"/>
      <c r="K168" s="77"/>
      <c r="L168" s="78"/>
    </row>
    <row r="169" spans="1:12" ht="12.75">
      <c r="A169" s="79">
        <v>1</v>
      </c>
      <c r="B169" s="80" t="s">
        <v>33</v>
      </c>
      <c r="C169" s="194">
        <v>36288</v>
      </c>
      <c r="D169" s="195">
        <f>C169*100/109455735</f>
        <v>0.033153128065879785</v>
      </c>
      <c r="E169" s="83">
        <v>0</v>
      </c>
      <c r="F169" s="84">
        <v>0</v>
      </c>
      <c r="G169" s="82">
        <v>0</v>
      </c>
      <c r="H169" s="83">
        <v>0</v>
      </c>
      <c r="I169" s="84">
        <v>0</v>
      </c>
      <c r="J169" s="83">
        <v>0</v>
      </c>
      <c r="K169" s="84">
        <v>0</v>
      </c>
      <c r="L169" s="195">
        <f>C169*100/109455735</f>
        <v>0.033153128065879785</v>
      </c>
    </row>
    <row r="170" spans="1:12" ht="12.75">
      <c r="A170" s="79">
        <v>2</v>
      </c>
      <c r="B170" s="80" t="s">
        <v>108</v>
      </c>
      <c r="C170" s="194">
        <v>11818</v>
      </c>
      <c r="D170" s="195">
        <f>C170*100/109455735</f>
        <v>0.010797058737945526</v>
      </c>
      <c r="E170" s="83">
        <v>0</v>
      </c>
      <c r="F170" s="84">
        <v>0</v>
      </c>
      <c r="G170" s="82">
        <v>0</v>
      </c>
      <c r="H170" s="83">
        <v>0</v>
      </c>
      <c r="I170" s="84">
        <v>0</v>
      </c>
      <c r="J170" s="83">
        <v>0</v>
      </c>
      <c r="K170" s="84">
        <v>0</v>
      </c>
      <c r="L170" s="195">
        <f>C170*100/109455735</f>
        <v>0.010797058737945526</v>
      </c>
    </row>
    <row r="171" spans="1:12" ht="12.75">
      <c r="A171" s="79"/>
      <c r="B171" s="80" t="s">
        <v>191</v>
      </c>
      <c r="C171" s="194">
        <v>43200</v>
      </c>
      <c r="D171" s="195">
        <f>C171*100/109455735</f>
        <v>0.039468009602237834</v>
      </c>
      <c r="E171" s="83">
        <v>0</v>
      </c>
      <c r="F171" s="84">
        <v>0</v>
      </c>
      <c r="G171" s="82">
        <v>0</v>
      </c>
      <c r="H171" s="83">
        <v>0</v>
      </c>
      <c r="I171" s="84">
        <v>0</v>
      </c>
      <c r="J171" s="83">
        <v>0</v>
      </c>
      <c r="K171" s="84">
        <v>0</v>
      </c>
      <c r="L171" s="195">
        <f>C171*100/109455735</f>
        <v>0.039468009602237834</v>
      </c>
    </row>
    <row r="172" spans="1:12" ht="12.75">
      <c r="A172" s="79">
        <v>3</v>
      </c>
      <c r="B172" s="85" t="s">
        <v>109</v>
      </c>
      <c r="C172" s="194">
        <v>7272</v>
      </c>
      <c r="D172" s="195">
        <f>C172*100/109455735</f>
        <v>0.006643781616376703</v>
      </c>
      <c r="E172" s="83">
        <v>0</v>
      </c>
      <c r="F172" s="84">
        <v>0</v>
      </c>
      <c r="G172" s="82">
        <v>0</v>
      </c>
      <c r="H172" s="83">
        <v>0</v>
      </c>
      <c r="I172" s="84">
        <v>0</v>
      </c>
      <c r="J172" s="83">
        <v>0</v>
      </c>
      <c r="K172" s="84">
        <v>0</v>
      </c>
      <c r="L172" s="195">
        <f>C172*100/109455735</f>
        <v>0.006643781616376703</v>
      </c>
    </row>
    <row r="173" spans="1:12" ht="12.75">
      <c r="A173" s="79"/>
      <c r="B173" s="113" t="s">
        <v>41</v>
      </c>
      <c r="C173" s="196">
        <f>SUM(C169:C172)</f>
        <v>98578</v>
      </c>
      <c r="D173" s="197">
        <f>C173*100/109455735</f>
        <v>0.09006197802243984</v>
      </c>
      <c r="E173" s="89">
        <f>SUM(E169:E172)</f>
        <v>0</v>
      </c>
      <c r="F173" s="90">
        <f>SUM(F169:F172)</f>
        <v>0</v>
      </c>
      <c r="G173" s="88">
        <f>SUM(G169:G172)</f>
        <v>0</v>
      </c>
      <c r="H173" s="89">
        <v>0</v>
      </c>
      <c r="I173" s="90">
        <v>0</v>
      </c>
      <c r="J173" s="89">
        <v>0</v>
      </c>
      <c r="K173" s="90">
        <v>0</v>
      </c>
      <c r="L173" s="197">
        <f>C173*100/109455735</f>
        <v>0.09006197802243984</v>
      </c>
    </row>
    <row r="174" spans="1:12" ht="12.75">
      <c r="A174" s="65" t="s">
        <v>248</v>
      </c>
      <c r="B174" s="111" t="s">
        <v>192</v>
      </c>
      <c r="C174" s="96"/>
      <c r="D174" s="96"/>
      <c r="E174" s="198"/>
      <c r="F174" s="97"/>
      <c r="G174" s="199"/>
      <c r="H174" s="198"/>
      <c r="I174" s="97"/>
      <c r="J174" s="198"/>
      <c r="K174" s="97"/>
      <c r="L174" s="109"/>
    </row>
    <row r="175" spans="1:12" ht="12.75">
      <c r="A175" s="79">
        <v>4</v>
      </c>
      <c r="B175" s="80" t="s">
        <v>85</v>
      </c>
      <c r="C175" s="194">
        <v>11649946</v>
      </c>
      <c r="D175" s="195">
        <f>C175*100/109455735</f>
        <v>10.643522698924821</v>
      </c>
      <c r="E175" s="83">
        <v>1940570</v>
      </c>
      <c r="F175" s="84">
        <f>E175*100/11649946</f>
        <v>16.657330428827738</v>
      </c>
      <c r="G175" s="82">
        <f>E175*100/109455735</f>
        <v>1.7729267452271915</v>
      </c>
      <c r="H175" s="83">
        <v>0</v>
      </c>
      <c r="I175" s="84">
        <v>0</v>
      </c>
      <c r="J175" s="83">
        <v>0</v>
      </c>
      <c r="K175" s="84">
        <v>0</v>
      </c>
      <c r="L175" s="195">
        <f>C175*100/109455735</f>
        <v>10.643522698924821</v>
      </c>
    </row>
    <row r="176" spans="1:12" ht="12.75">
      <c r="A176" s="79">
        <v>5</v>
      </c>
      <c r="B176" s="80" t="s">
        <v>193</v>
      </c>
      <c r="C176" s="194">
        <v>5898725</v>
      </c>
      <c r="D176" s="195">
        <f>C176*100/109455735</f>
        <v>5.389142012522231</v>
      </c>
      <c r="E176" s="83">
        <v>1450000</v>
      </c>
      <c r="F176" s="84">
        <f>E176*100/5898725</f>
        <v>24.581583308257294</v>
      </c>
      <c r="G176" s="82">
        <f>E176*100/109455735</f>
        <v>1.324736433408446</v>
      </c>
      <c r="H176" s="83">
        <v>0</v>
      </c>
      <c r="I176" s="84">
        <v>0</v>
      </c>
      <c r="J176" s="83">
        <v>0</v>
      </c>
      <c r="K176" s="84">
        <v>0</v>
      </c>
      <c r="L176" s="195">
        <f>C176*100/109455735</f>
        <v>5.389142012522231</v>
      </c>
    </row>
    <row r="177" spans="1:12" ht="12.75">
      <c r="A177" s="79">
        <v>6</v>
      </c>
      <c r="B177" s="80" t="s">
        <v>23</v>
      </c>
      <c r="C177" s="194">
        <v>3971108</v>
      </c>
      <c r="D177" s="195">
        <f>C177*100/109455735</f>
        <v>3.628049274896377</v>
      </c>
      <c r="E177" s="83">
        <v>1574100</v>
      </c>
      <c r="F177" s="84">
        <f>E177*100/3971108</f>
        <v>39.6388111328123</v>
      </c>
      <c r="G177" s="82">
        <f>E177*100/109455735</f>
        <v>1.4381155998815411</v>
      </c>
      <c r="H177" s="83">
        <v>0</v>
      </c>
      <c r="I177" s="84">
        <v>0</v>
      </c>
      <c r="J177" s="83">
        <v>0</v>
      </c>
      <c r="K177" s="84">
        <v>0</v>
      </c>
      <c r="L177" s="195">
        <f>C177*100/109455735</f>
        <v>3.628049274896377</v>
      </c>
    </row>
    <row r="178" spans="1:12" ht="12.75">
      <c r="A178" s="79">
        <v>7</v>
      </c>
      <c r="B178" s="80" t="s">
        <v>105</v>
      </c>
      <c r="C178" s="194">
        <v>995989</v>
      </c>
      <c r="D178" s="195">
        <f>C178*100/109455735</f>
        <v>0.9099468383269274</v>
      </c>
      <c r="E178" s="83">
        <v>900000</v>
      </c>
      <c r="F178" s="84">
        <f>E178*100/995989</f>
        <v>90.3624437619291</v>
      </c>
      <c r="G178" s="82">
        <f>E178*100/109455735</f>
        <v>0.8222502000466216</v>
      </c>
      <c r="H178" s="83">
        <v>0</v>
      </c>
      <c r="I178" s="84">
        <v>0</v>
      </c>
      <c r="J178" s="83">
        <v>0</v>
      </c>
      <c r="K178" s="84">
        <v>0</v>
      </c>
      <c r="L178" s="195">
        <f>C178*100/109455735</f>
        <v>0.9099468383269274</v>
      </c>
    </row>
    <row r="179" spans="1:12" ht="12.75">
      <c r="A179" s="79"/>
      <c r="B179" s="113" t="s">
        <v>41</v>
      </c>
      <c r="C179" s="196">
        <f>SUM(C175:C178)</f>
        <v>22515768</v>
      </c>
      <c r="D179" s="197">
        <f>C179*100/109455735</f>
        <v>20.570660824670355</v>
      </c>
      <c r="E179" s="89">
        <f>SUM(E175:E178)</f>
        <v>5864670</v>
      </c>
      <c r="F179" s="90">
        <f>E179*100/22515768</f>
        <v>26.046946300032936</v>
      </c>
      <c r="G179" s="88">
        <f>E179*100/109455735</f>
        <v>5.358028978563801</v>
      </c>
      <c r="H179" s="83">
        <v>0</v>
      </c>
      <c r="I179" s="84">
        <v>0</v>
      </c>
      <c r="J179" s="83">
        <v>0</v>
      </c>
      <c r="K179" s="84">
        <v>0</v>
      </c>
      <c r="L179" s="197">
        <f>C179*100/109455735</f>
        <v>20.570660824670355</v>
      </c>
    </row>
    <row r="180" spans="1:12" ht="12.75">
      <c r="A180" s="79"/>
      <c r="B180" s="80"/>
      <c r="C180" s="194"/>
      <c r="D180" s="195"/>
      <c r="E180" s="83"/>
      <c r="F180" s="84"/>
      <c r="G180" s="82"/>
      <c r="H180" s="83"/>
      <c r="I180" s="84"/>
      <c r="J180" s="83"/>
      <c r="K180" s="84"/>
      <c r="L180" s="195"/>
    </row>
    <row r="181" spans="1:12" ht="12.75">
      <c r="A181" s="79">
        <v>8</v>
      </c>
      <c r="B181" s="80" t="s">
        <v>40</v>
      </c>
      <c r="C181" s="194">
        <v>129927</v>
      </c>
      <c r="D181" s="195">
        <f aca="true" t="shared" si="6" ref="D181:D187">C181*100/109455735</f>
        <v>0.11870277971273045</v>
      </c>
      <c r="E181" s="83">
        <v>0</v>
      </c>
      <c r="F181" s="84">
        <v>0</v>
      </c>
      <c r="G181" s="82">
        <v>0</v>
      </c>
      <c r="H181" s="83">
        <v>0</v>
      </c>
      <c r="I181" s="84">
        <v>0</v>
      </c>
      <c r="J181" s="83">
        <v>0</v>
      </c>
      <c r="K181" s="84">
        <v>0</v>
      </c>
      <c r="L181" s="195">
        <f aca="true" t="shared" si="7" ref="L181:L187">C181*100/109455735</f>
        <v>0.11870277971273045</v>
      </c>
    </row>
    <row r="182" spans="1:12" ht="12.75">
      <c r="A182" s="79">
        <v>9</v>
      </c>
      <c r="B182" s="80" t="s">
        <v>249</v>
      </c>
      <c r="C182" s="194">
        <v>56710</v>
      </c>
      <c r="D182" s="195">
        <f t="shared" si="6"/>
        <v>0.05181089871627101</v>
      </c>
      <c r="E182" s="83">
        <v>0</v>
      </c>
      <c r="F182" s="84">
        <v>0</v>
      </c>
      <c r="G182" s="82">
        <v>0</v>
      </c>
      <c r="H182" s="83">
        <v>0</v>
      </c>
      <c r="I182" s="84">
        <v>0</v>
      </c>
      <c r="J182" s="83">
        <v>0</v>
      </c>
      <c r="K182" s="84">
        <v>0</v>
      </c>
      <c r="L182" s="195">
        <f t="shared" si="7"/>
        <v>0.05181089871627101</v>
      </c>
    </row>
    <row r="183" spans="1:12" ht="12.75">
      <c r="A183" s="79">
        <v>10</v>
      </c>
      <c r="B183" s="80" t="s">
        <v>34</v>
      </c>
      <c r="C183" s="194">
        <v>66666</v>
      </c>
      <c r="D183" s="195">
        <f t="shared" si="6"/>
        <v>0.060906813151453416</v>
      </c>
      <c r="E183" s="83">
        <v>0</v>
      </c>
      <c r="F183" s="84">
        <v>0</v>
      </c>
      <c r="G183" s="82">
        <v>0</v>
      </c>
      <c r="H183" s="83">
        <v>0</v>
      </c>
      <c r="I183" s="84">
        <v>0</v>
      </c>
      <c r="J183" s="83">
        <v>0</v>
      </c>
      <c r="K183" s="84">
        <v>0</v>
      </c>
      <c r="L183" s="195">
        <f t="shared" si="7"/>
        <v>0.060906813151453416</v>
      </c>
    </row>
    <row r="184" spans="1:12" ht="12.75">
      <c r="A184" s="79">
        <v>11</v>
      </c>
      <c r="B184" s="80" t="s">
        <v>194</v>
      </c>
      <c r="C184" s="194">
        <v>10000</v>
      </c>
      <c r="D184" s="195">
        <f t="shared" si="6"/>
        <v>0.00913611333385135</v>
      </c>
      <c r="E184" s="83">
        <v>0</v>
      </c>
      <c r="F184" s="84">
        <v>0</v>
      </c>
      <c r="G184" s="82">
        <v>0</v>
      </c>
      <c r="H184" s="83">
        <v>0</v>
      </c>
      <c r="I184" s="84">
        <v>0</v>
      </c>
      <c r="J184" s="83">
        <v>0</v>
      </c>
      <c r="K184" s="84">
        <v>0</v>
      </c>
      <c r="L184" s="195">
        <f t="shared" si="7"/>
        <v>0.00913611333385135</v>
      </c>
    </row>
    <row r="185" spans="1:12" ht="12.75">
      <c r="A185" s="79">
        <v>12</v>
      </c>
      <c r="B185" s="80" t="s">
        <v>35</v>
      </c>
      <c r="C185" s="194">
        <v>3030</v>
      </c>
      <c r="D185" s="195">
        <f t="shared" si="6"/>
        <v>0.002768242340156959</v>
      </c>
      <c r="E185" s="83">
        <v>0</v>
      </c>
      <c r="F185" s="84">
        <v>0</v>
      </c>
      <c r="G185" s="82">
        <v>0</v>
      </c>
      <c r="H185" s="83">
        <v>0</v>
      </c>
      <c r="I185" s="84">
        <v>0</v>
      </c>
      <c r="J185" s="83">
        <v>0</v>
      </c>
      <c r="K185" s="84">
        <v>0</v>
      </c>
      <c r="L185" s="195">
        <f t="shared" si="7"/>
        <v>0.002768242340156959</v>
      </c>
    </row>
    <row r="186" spans="1:12" ht="12.75">
      <c r="A186" s="79">
        <v>13</v>
      </c>
      <c r="B186" s="80" t="s">
        <v>24</v>
      </c>
      <c r="C186" s="194">
        <v>40</v>
      </c>
      <c r="D186" s="195">
        <f t="shared" si="6"/>
        <v>3.65444533354054E-05</v>
      </c>
      <c r="E186" s="83">
        <v>0</v>
      </c>
      <c r="F186" s="84">
        <v>0</v>
      </c>
      <c r="G186" s="82">
        <v>0</v>
      </c>
      <c r="H186" s="83">
        <v>0</v>
      </c>
      <c r="I186" s="84">
        <v>0</v>
      </c>
      <c r="J186" s="83">
        <v>0</v>
      </c>
      <c r="K186" s="84">
        <v>0</v>
      </c>
      <c r="L186" s="195">
        <f t="shared" si="7"/>
        <v>3.65444533354054E-05</v>
      </c>
    </row>
    <row r="187" spans="1:12" ht="12.75">
      <c r="A187" s="79"/>
      <c r="B187" s="113" t="s">
        <v>41</v>
      </c>
      <c r="C187" s="196">
        <f>SUM(C181:C186)</f>
        <v>266373</v>
      </c>
      <c r="D187" s="197">
        <f t="shared" si="6"/>
        <v>0.24336139170779858</v>
      </c>
      <c r="E187" s="89">
        <f>SUM(E183:E186)</f>
        <v>0</v>
      </c>
      <c r="F187" s="90">
        <f>SUM(F183:F186)</f>
        <v>0</v>
      </c>
      <c r="G187" s="88">
        <f>SUM(G183:G186)</f>
        <v>0</v>
      </c>
      <c r="H187" s="89">
        <v>0</v>
      </c>
      <c r="I187" s="90">
        <v>0</v>
      </c>
      <c r="J187" s="89">
        <v>0</v>
      </c>
      <c r="K187" s="90">
        <v>0</v>
      </c>
      <c r="L187" s="197">
        <f t="shared" si="7"/>
        <v>0.24336139170779858</v>
      </c>
    </row>
    <row r="188" spans="1:12" ht="12.75">
      <c r="A188" s="63"/>
      <c r="B188" s="91" t="s">
        <v>86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92"/>
    </row>
    <row r="189" spans="1:12" ht="12.75">
      <c r="A189" s="65" t="s">
        <v>248</v>
      </c>
      <c r="B189" s="111" t="s">
        <v>192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93"/>
    </row>
    <row r="190" spans="1:12" ht="12.75">
      <c r="A190" s="79">
        <v>14</v>
      </c>
      <c r="B190" s="85" t="s">
        <v>36</v>
      </c>
      <c r="C190" s="83">
        <v>85366</v>
      </c>
      <c r="D190" s="195">
        <f>C190*100/109455735</f>
        <v>0.07799134508575545</v>
      </c>
      <c r="E190" s="83">
        <v>0</v>
      </c>
      <c r="F190" s="84">
        <v>0</v>
      </c>
      <c r="G190" s="110">
        <v>0</v>
      </c>
      <c r="H190" s="83">
        <v>0</v>
      </c>
      <c r="I190" s="84">
        <v>0</v>
      </c>
      <c r="J190" s="83">
        <v>0</v>
      </c>
      <c r="K190" s="84">
        <v>0</v>
      </c>
      <c r="L190" s="195">
        <f>C190*100/109455735</f>
        <v>0.07799134508575545</v>
      </c>
    </row>
    <row r="191" spans="1:12" ht="12.75">
      <c r="A191" s="68" t="s">
        <v>250</v>
      </c>
      <c r="B191" s="200" t="s">
        <v>251</v>
      </c>
      <c r="C191" s="201"/>
      <c r="D191" s="201"/>
      <c r="E191" s="201"/>
      <c r="F191" s="102"/>
      <c r="G191" s="100"/>
      <c r="H191" s="201"/>
      <c r="I191" s="102"/>
      <c r="J191" s="201"/>
      <c r="K191" s="102"/>
      <c r="L191" s="109"/>
    </row>
    <row r="192" spans="1:12" ht="12.75">
      <c r="A192" s="108">
        <v>15</v>
      </c>
      <c r="B192" s="202" t="s">
        <v>195</v>
      </c>
      <c r="C192" s="95"/>
      <c r="D192" s="202"/>
      <c r="E192" s="203"/>
      <c r="F192" s="97"/>
      <c r="G192" s="204"/>
      <c r="H192" s="203"/>
      <c r="I192" s="97"/>
      <c r="J192" s="203"/>
      <c r="K192" s="205"/>
      <c r="L192" s="94"/>
    </row>
    <row r="193" spans="1:12" ht="12.75">
      <c r="A193" s="98"/>
      <c r="B193" s="99" t="s">
        <v>196</v>
      </c>
      <c r="C193" s="95">
        <v>27067500</v>
      </c>
      <c r="D193" s="114">
        <f>C193*100/109455735</f>
        <v>24.729174766402146</v>
      </c>
      <c r="E193" s="101">
        <v>0</v>
      </c>
      <c r="F193" s="102">
        <v>0</v>
      </c>
      <c r="G193" s="114">
        <v>0</v>
      </c>
      <c r="H193" s="101">
        <v>0</v>
      </c>
      <c r="I193" s="102">
        <v>0</v>
      </c>
      <c r="J193" s="101">
        <v>0</v>
      </c>
      <c r="K193" s="206">
        <v>0</v>
      </c>
      <c r="L193" s="207">
        <f>C193*100/109455735</f>
        <v>24.729174766402146</v>
      </c>
    </row>
    <row r="194" spans="1:12" ht="12.75">
      <c r="A194" s="103"/>
      <c r="B194" s="86" t="s">
        <v>41</v>
      </c>
      <c r="C194" s="87">
        <f>SUM(C190:C193)</f>
        <v>27152866</v>
      </c>
      <c r="D194" s="197">
        <f>C194*100/109455735</f>
        <v>24.8071661114879</v>
      </c>
      <c r="E194" s="89">
        <v>0</v>
      </c>
      <c r="F194" s="90">
        <v>0</v>
      </c>
      <c r="G194" s="88">
        <v>0</v>
      </c>
      <c r="H194" s="89">
        <v>0</v>
      </c>
      <c r="I194" s="90">
        <v>0</v>
      </c>
      <c r="J194" s="89">
        <v>0</v>
      </c>
      <c r="K194" s="90">
        <v>0</v>
      </c>
      <c r="L194" s="195">
        <f>C194*100/109455735</f>
        <v>24.8071661114879</v>
      </c>
    </row>
    <row r="195" spans="1:12" ht="12.75">
      <c r="A195" s="80"/>
      <c r="B195" s="86" t="s">
        <v>37</v>
      </c>
      <c r="C195" s="104">
        <f>C173+C179+C187+C194</f>
        <v>50033585</v>
      </c>
      <c r="D195" s="197">
        <f>C195*100/109455735</f>
        <v>45.71125030588849</v>
      </c>
      <c r="E195" s="104">
        <f>E173+E179+E187+E194</f>
        <v>5864670</v>
      </c>
      <c r="F195" s="90">
        <f>E195*100/C195</f>
        <v>11.721466690823773</v>
      </c>
      <c r="G195" s="106">
        <f>E195*100/109455735</f>
        <v>5.358028978563801</v>
      </c>
      <c r="H195" s="104">
        <v>0</v>
      </c>
      <c r="I195" s="105">
        <v>0</v>
      </c>
      <c r="J195" s="104">
        <v>0</v>
      </c>
      <c r="K195" s="106">
        <v>0</v>
      </c>
      <c r="L195" s="197">
        <f>C195*100/109455735</f>
        <v>45.71125030588849</v>
      </c>
    </row>
    <row r="196" spans="1:12" ht="12.75">
      <c r="A196" s="208"/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55"/>
    </row>
    <row r="199" spans="1:12" ht="15">
      <c r="A199" s="246" t="s">
        <v>46</v>
      </c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</row>
    <row r="200" spans="1:12" ht="14.25">
      <c r="A200" s="130"/>
      <c r="B200" s="130"/>
      <c r="C200" s="130"/>
      <c r="D200" s="130"/>
      <c r="E200" s="130"/>
      <c r="F200" s="130"/>
      <c r="G200" s="130"/>
      <c r="H200" s="130"/>
      <c r="I200" s="130"/>
      <c r="J200" s="169"/>
      <c r="K200" s="169"/>
      <c r="L200" s="169"/>
    </row>
    <row r="201" spans="1:12" ht="12.75">
      <c r="A201" s="241" t="s">
        <v>197</v>
      </c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</row>
    <row r="202" spans="1:12" ht="12.75">
      <c r="A202" s="272" t="s">
        <v>198</v>
      </c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</row>
    <row r="203" spans="1:12" ht="12.7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</row>
    <row r="204" spans="1:12" ht="15">
      <c r="A204" s="9" t="s">
        <v>48</v>
      </c>
      <c r="B204" s="9"/>
      <c r="C204" s="257" t="s">
        <v>49</v>
      </c>
      <c r="D204" s="257"/>
      <c r="E204" s="257"/>
      <c r="F204" s="257"/>
      <c r="G204" s="257"/>
      <c r="H204" s="257"/>
      <c r="I204" s="257"/>
      <c r="J204" s="257"/>
      <c r="K204" s="257"/>
      <c r="L204" s="258"/>
    </row>
    <row r="205" spans="1:12" ht="15">
      <c r="A205" s="210" t="s">
        <v>50</v>
      </c>
      <c r="B205" s="210"/>
      <c r="C205" s="273" t="s">
        <v>110</v>
      </c>
      <c r="D205" s="274"/>
      <c r="E205" s="274"/>
      <c r="F205" s="274"/>
      <c r="G205" s="274"/>
      <c r="H205" s="274"/>
      <c r="I205" s="274"/>
      <c r="J205" s="274"/>
      <c r="K205" s="274"/>
      <c r="L205" s="275"/>
    </row>
    <row r="206" spans="1:12" ht="15">
      <c r="A206" s="9" t="s">
        <v>111</v>
      </c>
      <c r="B206" s="9"/>
      <c r="C206" s="256" t="s">
        <v>112</v>
      </c>
      <c r="D206" s="257"/>
      <c r="E206" s="257"/>
      <c r="F206" s="257"/>
      <c r="G206" s="257"/>
      <c r="H206" s="257"/>
      <c r="I206" s="257"/>
      <c r="J206" s="257"/>
      <c r="K206" s="257"/>
      <c r="L206" s="258"/>
    </row>
    <row r="207" spans="1:12" ht="15">
      <c r="A207" s="9" t="s">
        <v>51</v>
      </c>
      <c r="B207" s="9"/>
      <c r="C207" s="256" t="s">
        <v>256</v>
      </c>
      <c r="D207" s="257"/>
      <c r="E207" s="257"/>
      <c r="F207" s="257"/>
      <c r="G207" s="257"/>
      <c r="H207" s="257"/>
      <c r="I207" s="243"/>
      <c r="J207" s="243"/>
      <c r="K207" s="243"/>
      <c r="L207" s="244"/>
    </row>
    <row r="208" spans="1:12" ht="12.75">
      <c r="A208" s="211" t="s">
        <v>87</v>
      </c>
      <c r="B208" s="63" t="s">
        <v>88</v>
      </c>
      <c r="C208" s="64" t="s">
        <v>89</v>
      </c>
      <c r="D208" s="265" t="s">
        <v>199</v>
      </c>
      <c r="E208" s="266"/>
      <c r="F208" s="267" t="s">
        <v>154</v>
      </c>
      <c r="G208" s="268"/>
      <c r="H208" s="267" t="s">
        <v>155</v>
      </c>
      <c r="I208" s="268"/>
      <c r="J208" s="265" t="s">
        <v>200</v>
      </c>
      <c r="K208" s="269"/>
      <c r="L208" s="266"/>
    </row>
    <row r="209" spans="1:12" ht="12.75">
      <c r="A209" s="65" t="s">
        <v>90</v>
      </c>
      <c r="B209" s="212"/>
      <c r="C209" s="66" t="s">
        <v>6</v>
      </c>
      <c r="D209" s="259" t="s">
        <v>201</v>
      </c>
      <c r="E209" s="260"/>
      <c r="F209" s="68"/>
      <c r="G209" s="70"/>
      <c r="H209" s="262" t="s">
        <v>157</v>
      </c>
      <c r="I209" s="263"/>
      <c r="J209" s="259" t="s">
        <v>202</v>
      </c>
      <c r="K209" s="261"/>
      <c r="L209" s="260"/>
    </row>
    <row r="210" spans="1:12" ht="12.75">
      <c r="A210" s="65"/>
      <c r="B210" s="212"/>
      <c r="C210" s="66" t="s">
        <v>168</v>
      </c>
      <c r="D210" s="259" t="s">
        <v>203</v>
      </c>
      <c r="E210" s="260"/>
      <c r="F210" s="66" t="s">
        <v>5</v>
      </c>
      <c r="G210" s="66" t="s">
        <v>159</v>
      </c>
      <c r="H210" s="64" t="s">
        <v>5</v>
      </c>
      <c r="I210" s="67" t="s">
        <v>204</v>
      </c>
      <c r="J210" s="259" t="s">
        <v>205</v>
      </c>
      <c r="K210" s="261"/>
      <c r="L210" s="260"/>
    </row>
    <row r="211" spans="1:12" ht="12.75">
      <c r="A211" s="65"/>
      <c r="B211" s="212"/>
      <c r="C211" s="66"/>
      <c r="D211" s="259" t="s">
        <v>206</v>
      </c>
      <c r="E211" s="260"/>
      <c r="F211" s="66" t="s">
        <v>163</v>
      </c>
      <c r="G211" s="66" t="s">
        <v>164</v>
      </c>
      <c r="H211" s="66" t="s">
        <v>165</v>
      </c>
      <c r="I211" s="67" t="s">
        <v>171</v>
      </c>
      <c r="J211" s="259" t="s">
        <v>207</v>
      </c>
      <c r="K211" s="261"/>
      <c r="L211" s="260"/>
    </row>
    <row r="212" spans="1:12" ht="12.75">
      <c r="A212" s="65"/>
      <c r="B212" s="212"/>
      <c r="C212" s="66"/>
      <c r="D212" s="259" t="s">
        <v>208</v>
      </c>
      <c r="E212" s="260"/>
      <c r="F212" s="66" t="s">
        <v>168</v>
      </c>
      <c r="G212" s="66" t="s">
        <v>171</v>
      </c>
      <c r="H212" s="66" t="s">
        <v>157</v>
      </c>
      <c r="I212" s="67" t="s">
        <v>165</v>
      </c>
      <c r="J212" s="259" t="s">
        <v>209</v>
      </c>
      <c r="K212" s="261"/>
      <c r="L212" s="260"/>
    </row>
    <row r="213" spans="1:12" ht="12.75">
      <c r="A213" s="65"/>
      <c r="B213" s="212"/>
      <c r="C213" s="66"/>
      <c r="D213" s="259" t="s">
        <v>210</v>
      </c>
      <c r="E213" s="260"/>
      <c r="F213" s="66"/>
      <c r="G213" s="66" t="s">
        <v>174</v>
      </c>
      <c r="H213" s="66" t="s">
        <v>168</v>
      </c>
      <c r="I213" s="67" t="s">
        <v>157</v>
      </c>
      <c r="J213" s="259" t="s">
        <v>184</v>
      </c>
      <c r="K213" s="261"/>
      <c r="L213" s="260"/>
    </row>
    <row r="214" spans="1:12" ht="12.75">
      <c r="A214" s="65"/>
      <c r="B214" s="212"/>
      <c r="C214" s="66"/>
      <c r="D214" s="259"/>
      <c r="E214" s="260"/>
      <c r="F214" s="66"/>
      <c r="G214" s="66" t="s">
        <v>177</v>
      </c>
      <c r="H214" s="66"/>
      <c r="I214" s="67" t="s">
        <v>177</v>
      </c>
      <c r="J214" s="259"/>
      <c r="K214" s="261"/>
      <c r="L214" s="260"/>
    </row>
    <row r="215" spans="1:12" ht="12.75">
      <c r="A215" s="213"/>
      <c r="B215" s="213"/>
      <c r="C215" s="69"/>
      <c r="D215" s="262"/>
      <c r="E215" s="263"/>
      <c r="F215" s="66"/>
      <c r="G215" s="66" t="s">
        <v>180</v>
      </c>
      <c r="H215" s="66"/>
      <c r="I215" s="192" t="s">
        <v>180</v>
      </c>
      <c r="J215" s="259"/>
      <c r="K215" s="261"/>
      <c r="L215" s="260"/>
    </row>
    <row r="216" spans="1:12" ht="12.75">
      <c r="A216" s="214">
        <v>1</v>
      </c>
      <c r="B216" s="81" t="s">
        <v>120</v>
      </c>
      <c r="C216" s="83">
        <v>6592989</v>
      </c>
      <c r="D216" s="215">
        <f>C216*100/109455735</f>
        <v>6.023429471283529</v>
      </c>
      <c r="E216" s="216"/>
      <c r="F216" s="83">
        <v>0</v>
      </c>
      <c r="G216" s="215">
        <v>0</v>
      </c>
      <c r="H216" s="83">
        <v>0</v>
      </c>
      <c r="I216" s="215">
        <v>0</v>
      </c>
      <c r="J216" s="81"/>
      <c r="K216" s="82">
        <f>C216*100/109455735</f>
        <v>6.023429471283529</v>
      </c>
      <c r="L216" s="217"/>
    </row>
    <row r="217" spans="1:12" ht="12.75">
      <c r="A217" s="214">
        <v>2</v>
      </c>
      <c r="B217" s="112" t="s">
        <v>107</v>
      </c>
      <c r="C217" s="83">
        <v>2218749</v>
      </c>
      <c r="D217" s="215">
        <f aca="true" t="shared" si="8" ref="D217:D224">C217*100/109455735</f>
        <v>2.0270742323369353</v>
      </c>
      <c r="E217" s="216"/>
      <c r="F217" s="83">
        <v>0</v>
      </c>
      <c r="G217" s="215">
        <v>0</v>
      </c>
      <c r="H217" s="83">
        <v>0</v>
      </c>
      <c r="I217" s="215">
        <v>0</v>
      </c>
      <c r="J217" s="218"/>
      <c r="K217" s="82">
        <f aca="true" t="shared" si="9" ref="K217:K225">C217*100/109455735</f>
        <v>2.0270742323369353</v>
      </c>
      <c r="L217" s="219"/>
    </row>
    <row r="218" spans="1:12" ht="12.75">
      <c r="A218" s="214">
        <v>3</v>
      </c>
      <c r="B218" s="112" t="s">
        <v>255</v>
      </c>
      <c r="C218" s="83">
        <v>2118664</v>
      </c>
      <c r="D218" s="215">
        <f t="shared" si="8"/>
        <v>1.9356354420350839</v>
      </c>
      <c r="E218" s="216"/>
      <c r="F218" s="83">
        <v>0</v>
      </c>
      <c r="G218" s="215">
        <v>0</v>
      </c>
      <c r="H218" s="83">
        <v>0</v>
      </c>
      <c r="I218" s="215">
        <v>0</v>
      </c>
      <c r="J218" s="81"/>
      <c r="K218" s="82">
        <f t="shared" si="9"/>
        <v>1.9356354420350839</v>
      </c>
      <c r="L218" s="217"/>
    </row>
    <row r="219" spans="1:12" ht="12.75">
      <c r="A219" s="214">
        <v>4</v>
      </c>
      <c r="B219" s="112" t="s">
        <v>219</v>
      </c>
      <c r="C219" s="83">
        <v>1872935</v>
      </c>
      <c r="D219" s="215">
        <f t="shared" si="8"/>
        <v>1.711134642693688</v>
      </c>
      <c r="E219" s="216"/>
      <c r="F219" s="83">
        <v>0</v>
      </c>
      <c r="G219" s="215">
        <v>0</v>
      </c>
      <c r="H219" s="83">
        <v>0</v>
      </c>
      <c r="I219" s="215">
        <v>0</v>
      </c>
      <c r="J219" s="81"/>
      <c r="K219" s="82">
        <f t="shared" si="9"/>
        <v>1.711134642693688</v>
      </c>
      <c r="L219" s="217"/>
    </row>
    <row r="220" spans="1:12" ht="12.75">
      <c r="A220" s="214">
        <v>5</v>
      </c>
      <c r="B220" s="81" t="s">
        <v>220</v>
      </c>
      <c r="C220" s="85">
        <v>1642228</v>
      </c>
      <c r="D220" s="215">
        <f t="shared" si="8"/>
        <v>1.5003581128024037</v>
      </c>
      <c r="E220" s="216"/>
      <c r="F220" s="83">
        <v>0</v>
      </c>
      <c r="G220" s="215">
        <v>0</v>
      </c>
      <c r="H220" s="83">
        <v>0</v>
      </c>
      <c r="I220" s="215">
        <v>0</v>
      </c>
      <c r="J220" s="81"/>
      <c r="K220" s="82">
        <f t="shared" si="9"/>
        <v>1.5003581128024037</v>
      </c>
      <c r="L220" s="217"/>
    </row>
    <row r="221" spans="1:12" ht="12.75">
      <c r="A221" s="214">
        <v>6</v>
      </c>
      <c r="B221" s="112" t="s">
        <v>218</v>
      </c>
      <c r="C221" s="83">
        <v>1575000</v>
      </c>
      <c r="D221" s="215">
        <f t="shared" si="8"/>
        <v>1.4389378500815877</v>
      </c>
      <c r="E221" s="216"/>
      <c r="F221" s="83">
        <v>0</v>
      </c>
      <c r="G221" s="215">
        <v>0</v>
      </c>
      <c r="H221" s="83">
        <v>0</v>
      </c>
      <c r="I221" s="215">
        <v>0</v>
      </c>
      <c r="J221" s="81"/>
      <c r="K221" s="82">
        <f t="shared" si="9"/>
        <v>1.4389378500815877</v>
      </c>
      <c r="L221" s="217"/>
    </row>
    <row r="222" spans="1:12" ht="12.75">
      <c r="A222" s="214">
        <v>7</v>
      </c>
      <c r="B222" s="81" t="s">
        <v>106</v>
      </c>
      <c r="C222" s="101">
        <v>1480000</v>
      </c>
      <c r="D222" s="215">
        <f t="shared" si="8"/>
        <v>1.3521447734099998</v>
      </c>
      <c r="E222" s="216"/>
      <c r="F222" s="83">
        <v>0</v>
      </c>
      <c r="G222" s="215">
        <v>0</v>
      </c>
      <c r="H222" s="83">
        <v>0</v>
      </c>
      <c r="I222" s="215">
        <v>0</v>
      </c>
      <c r="J222" s="81"/>
      <c r="K222" s="82">
        <f t="shared" si="9"/>
        <v>1.3521447734099998</v>
      </c>
      <c r="L222" s="217"/>
    </row>
    <row r="223" spans="1:12" ht="12.75">
      <c r="A223" s="214">
        <v>8</v>
      </c>
      <c r="B223" s="81" t="s">
        <v>254</v>
      </c>
      <c r="C223" s="85">
        <v>1356338</v>
      </c>
      <c r="D223" s="215">
        <f t="shared" si="8"/>
        <v>1.2391657687009274</v>
      </c>
      <c r="E223" s="216"/>
      <c r="F223" s="83">
        <v>0</v>
      </c>
      <c r="G223" s="215">
        <v>0</v>
      </c>
      <c r="H223" s="83">
        <v>0</v>
      </c>
      <c r="I223" s="215">
        <v>0</v>
      </c>
      <c r="J223" s="81"/>
      <c r="K223" s="82">
        <f t="shared" si="9"/>
        <v>1.2391657687009274</v>
      </c>
      <c r="L223" s="217"/>
    </row>
    <row r="224" spans="1:12" ht="12.75">
      <c r="A224" s="214">
        <v>9</v>
      </c>
      <c r="B224" s="81" t="s">
        <v>32</v>
      </c>
      <c r="C224" s="85">
        <v>1150000</v>
      </c>
      <c r="D224" s="215">
        <f t="shared" si="8"/>
        <v>1.0506530333929054</v>
      </c>
      <c r="E224" s="216"/>
      <c r="F224" s="83">
        <v>0</v>
      </c>
      <c r="G224" s="215">
        <v>0</v>
      </c>
      <c r="H224" s="83">
        <v>0</v>
      </c>
      <c r="I224" s="215">
        <v>0</v>
      </c>
      <c r="J224" s="81"/>
      <c r="K224" s="82">
        <f t="shared" si="9"/>
        <v>1.0506530333929054</v>
      </c>
      <c r="L224" s="217"/>
    </row>
    <row r="225" spans="1:12" ht="12.75">
      <c r="A225" s="214"/>
      <c r="B225" s="113" t="s">
        <v>42</v>
      </c>
      <c r="C225" s="116">
        <f>SUM(C216:C224)</f>
        <v>20006903</v>
      </c>
      <c r="D225" s="220">
        <f>C225*100/109455735</f>
        <v>18.278533326737058</v>
      </c>
      <c r="E225" s="216"/>
      <c r="F225" s="89">
        <v>0</v>
      </c>
      <c r="G225" s="220">
        <v>0</v>
      </c>
      <c r="H225" s="89">
        <v>0</v>
      </c>
      <c r="I225" s="220">
        <v>0</v>
      </c>
      <c r="J225" s="81"/>
      <c r="K225" s="88">
        <f t="shared" si="9"/>
        <v>18.278533326737058</v>
      </c>
      <c r="L225" s="217"/>
    </row>
    <row r="228" spans="1:12" ht="15">
      <c r="A228" s="254" t="s">
        <v>46</v>
      </c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</row>
    <row r="229" spans="1:12" ht="14.25">
      <c r="A229" s="107"/>
      <c r="B229" s="107"/>
      <c r="C229" s="107"/>
      <c r="D229" s="107"/>
      <c r="E229" s="107"/>
      <c r="F229" s="107"/>
      <c r="G229" s="107"/>
      <c r="H229" s="107"/>
      <c r="I229" s="107"/>
      <c r="J229" s="168"/>
      <c r="K229" s="168"/>
      <c r="L229" s="168"/>
    </row>
    <row r="230" spans="1:12" ht="12.75">
      <c r="A230" s="270" t="s">
        <v>211</v>
      </c>
      <c r="B230" s="270"/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</row>
    <row r="231" spans="1:12" ht="12.75">
      <c r="A231" s="271" t="s">
        <v>212</v>
      </c>
      <c r="B231" s="271"/>
      <c r="C231" s="271"/>
      <c r="D231" s="271"/>
      <c r="E231" s="271"/>
      <c r="F231" s="271"/>
      <c r="G231" s="271"/>
      <c r="H231" s="271"/>
      <c r="I231" s="271"/>
      <c r="J231" s="271"/>
      <c r="K231" s="271"/>
      <c r="L231" s="271"/>
    </row>
    <row r="233" spans="1:12" ht="15">
      <c r="A233" s="9" t="s">
        <v>48</v>
      </c>
      <c r="B233" s="10"/>
      <c r="C233" s="256" t="s">
        <v>49</v>
      </c>
      <c r="D233" s="257"/>
      <c r="E233" s="257"/>
      <c r="F233" s="257"/>
      <c r="G233" s="257"/>
      <c r="H233" s="257"/>
      <c r="I233" s="257"/>
      <c r="J233" s="257"/>
      <c r="K233" s="257"/>
      <c r="L233" s="258"/>
    </row>
    <row r="234" spans="1:12" ht="15">
      <c r="A234" s="9" t="s">
        <v>50</v>
      </c>
      <c r="B234" s="10"/>
      <c r="C234" s="256" t="s">
        <v>110</v>
      </c>
      <c r="D234" s="257"/>
      <c r="E234" s="257"/>
      <c r="F234" s="257"/>
      <c r="G234" s="257"/>
      <c r="H234" s="257"/>
      <c r="I234" s="257"/>
      <c r="J234" s="257"/>
      <c r="K234" s="257"/>
      <c r="L234" s="258"/>
    </row>
    <row r="235" spans="1:12" ht="15">
      <c r="A235" s="9" t="s">
        <v>111</v>
      </c>
      <c r="B235" s="10"/>
      <c r="C235" s="256" t="s">
        <v>112</v>
      </c>
      <c r="D235" s="257"/>
      <c r="E235" s="257"/>
      <c r="F235" s="257"/>
      <c r="G235" s="257"/>
      <c r="H235" s="257"/>
      <c r="I235" s="257"/>
      <c r="J235" s="257"/>
      <c r="K235" s="257"/>
      <c r="L235" s="258"/>
    </row>
    <row r="236" spans="1:12" ht="15">
      <c r="A236" s="9" t="s">
        <v>51</v>
      </c>
      <c r="B236" s="10"/>
      <c r="C236" s="256" t="s">
        <v>256</v>
      </c>
      <c r="D236" s="257"/>
      <c r="E236" s="257"/>
      <c r="F236" s="257"/>
      <c r="G236" s="257"/>
      <c r="H236" s="257"/>
      <c r="I236" s="243"/>
      <c r="J236" s="243"/>
      <c r="K236" s="243"/>
      <c r="L236" s="244"/>
    </row>
    <row r="237" spans="1:12" ht="12.75">
      <c r="A237" s="221" t="s">
        <v>87</v>
      </c>
      <c r="B237" s="63" t="s">
        <v>213</v>
      </c>
      <c r="C237" s="64" t="s">
        <v>43</v>
      </c>
      <c r="D237" s="265" t="s">
        <v>199</v>
      </c>
      <c r="E237" s="266"/>
      <c r="F237" s="267" t="s">
        <v>154</v>
      </c>
      <c r="G237" s="268"/>
      <c r="H237" s="267" t="s">
        <v>155</v>
      </c>
      <c r="I237" s="268"/>
      <c r="J237" s="265" t="s">
        <v>200</v>
      </c>
      <c r="K237" s="269"/>
      <c r="L237" s="266"/>
    </row>
    <row r="238" spans="1:12" ht="12.75">
      <c r="A238" s="66" t="s">
        <v>90</v>
      </c>
      <c r="B238" s="65" t="s">
        <v>214</v>
      </c>
      <c r="C238" s="66" t="s">
        <v>31</v>
      </c>
      <c r="D238" s="259" t="s">
        <v>201</v>
      </c>
      <c r="E238" s="260"/>
      <c r="F238" s="68"/>
      <c r="G238" s="70"/>
      <c r="H238" s="262" t="s">
        <v>157</v>
      </c>
      <c r="I238" s="263"/>
      <c r="J238" s="259" t="s">
        <v>202</v>
      </c>
      <c r="K238" s="261"/>
      <c r="L238" s="260"/>
    </row>
    <row r="239" spans="1:12" ht="12.75">
      <c r="A239" s="66"/>
      <c r="B239" s="65" t="s">
        <v>215</v>
      </c>
      <c r="C239" s="66" t="s">
        <v>6</v>
      </c>
      <c r="D239" s="259" t="s">
        <v>203</v>
      </c>
      <c r="E239" s="260"/>
      <c r="F239" s="66" t="s">
        <v>5</v>
      </c>
      <c r="G239" s="66" t="s">
        <v>159</v>
      </c>
      <c r="H239" s="64" t="s">
        <v>5</v>
      </c>
      <c r="I239" s="67" t="s">
        <v>204</v>
      </c>
      <c r="J239" s="259" t="s">
        <v>205</v>
      </c>
      <c r="K239" s="261"/>
      <c r="L239" s="260"/>
    </row>
    <row r="240" spans="1:12" ht="12.75">
      <c r="A240" s="66"/>
      <c r="B240" s="65" t="s">
        <v>216</v>
      </c>
      <c r="C240" s="66"/>
      <c r="D240" s="259" t="s">
        <v>206</v>
      </c>
      <c r="E240" s="260"/>
      <c r="F240" s="66" t="s">
        <v>163</v>
      </c>
      <c r="G240" s="66" t="s">
        <v>164</v>
      </c>
      <c r="H240" s="66" t="s">
        <v>165</v>
      </c>
      <c r="I240" s="67" t="s">
        <v>171</v>
      </c>
      <c r="J240" s="259" t="s">
        <v>207</v>
      </c>
      <c r="K240" s="261"/>
      <c r="L240" s="260"/>
    </row>
    <row r="241" spans="1:12" ht="12.75">
      <c r="A241" s="66"/>
      <c r="B241" s="65"/>
      <c r="C241" s="66"/>
      <c r="D241" s="259" t="s">
        <v>208</v>
      </c>
      <c r="E241" s="260"/>
      <c r="F241" s="66" t="s">
        <v>168</v>
      </c>
      <c r="G241" s="66" t="s">
        <v>171</v>
      </c>
      <c r="H241" s="66" t="s">
        <v>157</v>
      </c>
      <c r="I241" s="67" t="s">
        <v>165</v>
      </c>
      <c r="J241" s="259" t="s">
        <v>209</v>
      </c>
      <c r="K241" s="261"/>
      <c r="L241" s="260"/>
    </row>
    <row r="242" spans="1:12" ht="12.75">
      <c r="A242" s="66"/>
      <c r="B242" s="65"/>
      <c r="C242" s="66"/>
      <c r="D242" s="259" t="s">
        <v>210</v>
      </c>
      <c r="E242" s="260"/>
      <c r="F242" s="66"/>
      <c r="G242" s="66" t="s">
        <v>174</v>
      </c>
      <c r="H242" s="66" t="s">
        <v>168</v>
      </c>
      <c r="I242" s="67" t="s">
        <v>157</v>
      </c>
      <c r="J242" s="259" t="s">
        <v>184</v>
      </c>
      <c r="K242" s="261"/>
      <c r="L242" s="260"/>
    </row>
    <row r="243" spans="1:12" ht="12.75">
      <c r="A243" s="66"/>
      <c r="B243" s="65"/>
      <c r="C243" s="66"/>
      <c r="D243" s="259"/>
      <c r="E243" s="260"/>
      <c r="F243" s="66"/>
      <c r="G243" s="66" t="s">
        <v>177</v>
      </c>
      <c r="H243" s="66"/>
      <c r="I243" s="67" t="s">
        <v>177</v>
      </c>
      <c r="J243" s="259"/>
      <c r="K243" s="261"/>
      <c r="L243" s="260"/>
    </row>
    <row r="244" spans="1:12" ht="12.75">
      <c r="A244" s="69"/>
      <c r="B244" s="68"/>
      <c r="C244" s="69"/>
      <c r="D244" s="262"/>
      <c r="E244" s="263"/>
      <c r="F244" s="66"/>
      <c r="G244" s="66" t="s">
        <v>180</v>
      </c>
      <c r="H244" s="66"/>
      <c r="I244" s="192" t="s">
        <v>180</v>
      </c>
      <c r="J244" s="262"/>
      <c r="K244" s="264"/>
      <c r="L244" s="263"/>
    </row>
    <row r="245" spans="1:12" ht="12.75">
      <c r="A245" s="214">
        <v>1</v>
      </c>
      <c r="B245" s="81" t="s">
        <v>120</v>
      </c>
      <c r="C245" s="83">
        <v>6592989</v>
      </c>
      <c r="D245" s="215">
        <f>C245*100/109455735</f>
        <v>6.023429471283529</v>
      </c>
      <c r="E245" s="216"/>
      <c r="F245" s="83">
        <v>0</v>
      </c>
      <c r="G245" s="215">
        <v>0</v>
      </c>
      <c r="H245" s="83">
        <v>0</v>
      </c>
      <c r="I245" s="215">
        <v>0</v>
      </c>
      <c r="J245" s="81"/>
      <c r="K245" s="82">
        <f>C245*100/109455735</f>
        <v>6.023429471283529</v>
      </c>
      <c r="L245" s="217"/>
    </row>
    <row r="249" spans="1:12" ht="12.75">
      <c r="A249" s="115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</row>
    <row r="250" spans="1:12" ht="15">
      <c r="A250" s="254" t="s">
        <v>46</v>
      </c>
      <c r="B250" s="254"/>
      <c r="C250" s="254"/>
      <c r="D250" s="254"/>
      <c r="E250" s="254"/>
      <c r="F250" s="254"/>
      <c r="G250" s="254"/>
      <c r="H250" s="254"/>
      <c r="I250" s="254"/>
      <c r="J250" s="254"/>
      <c r="K250" s="254"/>
      <c r="L250" s="254"/>
    </row>
    <row r="251" spans="1:12" ht="14.25">
      <c r="A251" s="107"/>
      <c r="B251" s="107"/>
      <c r="C251" s="107"/>
      <c r="D251" s="107"/>
      <c r="E251" s="107"/>
      <c r="F251" s="107"/>
      <c r="G251" s="107"/>
      <c r="H251" s="107"/>
      <c r="I251" s="107"/>
      <c r="J251" s="168"/>
      <c r="K251" s="168"/>
      <c r="L251" s="168"/>
    </row>
    <row r="252" spans="1:12" ht="15">
      <c r="A252" s="255" t="s">
        <v>91</v>
      </c>
      <c r="B252" s="255"/>
      <c r="C252" s="255"/>
      <c r="D252" s="255"/>
      <c r="E252" s="255"/>
      <c r="F252" s="255"/>
      <c r="G252" s="255"/>
      <c r="H252" s="255"/>
      <c r="I252" s="255"/>
      <c r="J252" s="255"/>
      <c r="K252" s="255"/>
      <c r="L252" s="255"/>
    </row>
    <row r="254" spans="1:12" ht="15">
      <c r="A254" s="9" t="s">
        <v>48</v>
      </c>
      <c r="B254" s="10"/>
      <c r="C254" s="256" t="s">
        <v>49</v>
      </c>
      <c r="D254" s="257"/>
      <c r="E254" s="257"/>
      <c r="F254" s="257"/>
      <c r="G254" s="257"/>
      <c r="H254" s="257"/>
      <c r="I254" s="257"/>
      <c r="J254" s="257"/>
      <c r="K254" s="257"/>
      <c r="L254" s="258"/>
    </row>
    <row r="255" spans="1:12" ht="15">
      <c r="A255" s="9" t="s">
        <v>50</v>
      </c>
      <c r="B255" s="10"/>
      <c r="C255" s="256" t="s">
        <v>110</v>
      </c>
      <c r="D255" s="257"/>
      <c r="E255" s="257"/>
      <c r="F255" s="257"/>
      <c r="G255" s="257"/>
      <c r="H255" s="257"/>
      <c r="I255" s="257"/>
      <c r="J255" s="257"/>
      <c r="K255" s="257"/>
      <c r="L255" s="258"/>
    </row>
    <row r="256" spans="1:12" ht="15">
      <c r="A256" s="9" t="s">
        <v>111</v>
      </c>
      <c r="B256" s="10"/>
      <c r="C256" s="256" t="s">
        <v>112</v>
      </c>
      <c r="D256" s="257"/>
      <c r="E256" s="257"/>
      <c r="F256" s="257"/>
      <c r="G256" s="257"/>
      <c r="H256" s="257"/>
      <c r="I256" s="257"/>
      <c r="J256" s="257"/>
      <c r="K256" s="257"/>
      <c r="L256" s="258"/>
    </row>
    <row r="257" spans="1:12" ht="15">
      <c r="A257" s="9" t="s">
        <v>51</v>
      </c>
      <c r="B257" s="10"/>
      <c r="C257" s="256" t="s">
        <v>256</v>
      </c>
      <c r="D257" s="257"/>
      <c r="E257" s="257"/>
      <c r="F257" s="257"/>
      <c r="G257" s="257"/>
      <c r="H257" s="257"/>
      <c r="I257" s="243"/>
      <c r="J257" s="243"/>
      <c r="K257" s="243"/>
      <c r="L257" s="244"/>
    </row>
    <row r="258" spans="1:12" ht="12.75">
      <c r="A258" s="164"/>
      <c r="B258" s="222"/>
      <c r="C258" s="222"/>
      <c r="D258" s="222"/>
      <c r="E258" s="222"/>
      <c r="F258" s="222"/>
      <c r="G258" s="222"/>
      <c r="H258" s="222"/>
      <c r="I258" s="222"/>
      <c r="J258" s="222"/>
      <c r="K258" s="222"/>
      <c r="L258" s="223"/>
    </row>
    <row r="259" spans="1:12" ht="12.75">
      <c r="A259" s="117" t="s">
        <v>20</v>
      </c>
      <c r="B259" s="13" t="s">
        <v>21</v>
      </c>
      <c r="C259" s="251" t="s">
        <v>92</v>
      </c>
      <c r="D259" s="253"/>
      <c r="E259" s="252"/>
      <c r="F259" s="14"/>
      <c r="G259" s="12" t="s">
        <v>5</v>
      </c>
      <c r="H259" s="251" t="s">
        <v>93</v>
      </c>
      <c r="I259" s="253"/>
      <c r="J259" s="253"/>
      <c r="K259" s="253"/>
      <c r="L259" s="252"/>
    </row>
    <row r="260" spans="1:12" ht="12.75">
      <c r="A260" s="118"/>
      <c r="B260" s="119"/>
      <c r="C260" s="239" t="s">
        <v>94</v>
      </c>
      <c r="D260" s="241"/>
      <c r="E260" s="240"/>
      <c r="F260" s="18"/>
      <c r="G260" s="16" t="s">
        <v>25</v>
      </c>
      <c r="H260" s="239" t="s">
        <v>95</v>
      </c>
      <c r="I260" s="241"/>
      <c r="J260" s="241"/>
      <c r="K260" s="241"/>
      <c r="L260" s="240"/>
    </row>
    <row r="261" spans="1:12" ht="12.75">
      <c r="A261" s="118"/>
      <c r="B261" s="119"/>
      <c r="C261" s="120"/>
      <c r="D261" s="119"/>
      <c r="E261" s="121"/>
      <c r="F261" s="121"/>
      <c r="G261" s="16" t="s">
        <v>26</v>
      </c>
      <c r="H261" s="239" t="s">
        <v>121</v>
      </c>
      <c r="I261" s="241"/>
      <c r="J261" s="241"/>
      <c r="K261" s="241"/>
      <c r="L261" s="240"/>
    </row>
    <row r="262" spans="1:12" ht="12.75">
      <c r="A262" s="45"/>
      <c r="B262" s="122"/>
      <c r="C262" s="123"/>
      <c r="D262" s="122"/>
      <c r="E262" s="124"/>
      <c r="F262" s="124"/>
      <c r="G262" s="45"/>
      <c r="H262" s="233" t="s">
        <v>22</v>
      </c>
      <c r="I262" s="235"/>
      <c r="J262" s="235"/>
      <c r="K262" s="235"/>
      <c r="L262" s="234"/>
    </row>
    <row r="263" spans="1:12" ht="12.75">
      <c r="A263" s="224"/>
      <c r="B263" s="40"/>
      <c r="C263" s="224"/>
      <c r="D263" s="225"/>
      <c r="E263" s="52"/>
      <c r="F263" s="52"/>
      <c r="G263" s="40"/>
      <c r="H263" s="225"/>
      <c r="I263" s="225"/>
      <c r="J263" s="225"/>
      <c r="K263" s="225"/>
      <c r="L263" s="52"/>
    </row>
    <row r="264" spans="1:12" ht="14.25">
      <c r="A264" s="125"/>
      <c r="B264" s="126"/>
      <c r="C264" s="127"/>
      <c r="D264" s="128"/>
      <c r="E264" s="129"/>
      <c r="F264" s="129"/>
      <c r="G264" s="126"/>
      <c r="H264" s="130"/>
      <c r="I264" s="130"/>
      <c r="J264" s="226"/>
      <c r="K264" s="226"/>
      <c r="L264" s="129"/>
    </row>
    <row r="265" spans="1:12" ht="14.25">
      <c r="A265" s="125"/>
      <c r="B265" s="131" t="s">
        <v>27</v>
      </c>
      <c r="C265" s="125"/>
      <c r="D265" s="128" t="s">
        <v>27</v>
      </c>
      <c r="E265" s="132"/>
      <c r="F265" s="132"/>
      <c r="G265" s="131" t="s">
        <v>149</v>
      </c>
      <c r="H265" s="128"/>
      <c r="I265" s="128"/>
      <c r="J265" s="227" t="s">
        <v>149</v>
      </c>
      <c r="K265" s="227"/>
      <c r="L265" s="129"/>
    </row>
    <row r="266" spans="1:12" ht="15">
      <c r="A266" s="127"/>
      <c r="B266" s="16"/>
      <c r="C266" s="125"/>
      <c r="D266" s="128"/>
      <c r="E266" s="132"/>
      <c r="F266" s="132"/>
      <c r="G266" s="133"/>
      <c r="H266" s="134"/>
      <c r="I266" s="134"/>
      <c r="J266" s="135"/>
      <c r="K266" s="135"/>
      <c r="L266" s="129"/>
    </row>
    <row r="267" spans="1:12" ht="12.75">
      <c r="A267" s="208"/>
      <c r="B267" s="44"/>
      <c r="C267" s="208"/>
      <c r="D267" s="209"/>
      <c r="E267" s="55"/>
      <c r="F267" s="55"/>
      <c r="G267" s="44"/>
      <c r="H267" s="209"/>
      <c r="I267" s="209"/>
      <c r="J267" s="209"/>
      <c r="K267" s="209"/>
      <c r="L267" s="55"/>
    </row>
    <row r="268" spans="1:12" ht="12.75">
      <c r="A268" s="228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54"/>
    </row>
    <row r="269" spans="1:12" ht="15">
      <c r="A269" s="245" t="s">
        <v>96</v>
      </c>
      <c r="B269" s="246"/>
      <c r="C269" s="246"/>
      <c r="D269" s="246"/>
      <c r="E269" s="246"/>
      <c r="F269" s="246"/>
      <c r="G269" s="246"/>
      <c r="H269" s="246"/>
      <c r="I269" s="246"/>
      <c r="J269" s="246"/>
      <c r="K269" s="246"/>
      <c r="L269" s="247"/>
    </row>
    <row r="270" spans="1:12" ht="14.25">
      <c r="A270" s="248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50"/>
    </row>
    <row r="271" spans="1:12" ht="12.75">
      <c r="A271" s="11" t="s">
        <v>122</v>
      </c>
      <c r="B271" s="12" t="s">
        <v>97</v>
      </c>
      <c r="C271" s="251" t="s">
        <v>1</v>
      </c>
      <c r="D271" s="252"/>
      <c r="E271" s="251" t="s">
        <v>1</v>
      </c>
      <c r="F271" s="253"/>
      <c r="G271" s="252"/>
      <c r="H271" s="251" t="s">
        <v>98</v>
      </c>
      <c r="I271" s="253"/>
      <c r="J271" s="253"/>
      <c r="K271" s="253"/>
      <c r="L271" s="252"/>
    </row>
    <row r="272" spans="1:12" ht="12.75">
      <c r="A272" s="15" t="s">
        <v>90</v>
      </c>
      <c r="B272" s="16" t="s">
        <v>28</v>
      </c>
      <c r="C272" s="239" t="s">
        <v>29</v>
      </c>
      <c r="D272" s="240"/>
      <c r="E272" s="239" t="s">
        <v>99</v>
      </c>
      <c r="F272" s="241"/>
      <c r="G272" s="240"/>
      <c r="H272" s="239" t="s">
        <v>100</v>
      </c>
      <c r="I272" s="241"/>
      <c r="J272" s="241"/>
      <c r="K272" s="241"/>
      <c r="L272" s="240"/>
    </row>
    <row r="273" spans="1:12" ht="12.75">
      <c r="A273" s="120"/>
      <c r="B273" s="118"/>
      <c r="C273" s="239" t="s">
        <v>30</v>
      </c>
      <c r="D273" s="240"/>
      <c r="E273" s="239" t="s">
        <v>101</v>
      </c>
      <c r="F273" s="241"/>
      <c r="G273" s="240"/>
      <c r="H273" s="239" t="s">
        <v>102</v>
      </c>
      <c r="I273" s="241"/>
      <c r="J273" s="241"/>
      <c r="K273" s="241"/>
      <c r="L273" s="240"/>
    </row>
    <row r="274" spans="1:12" ht="12.75">
      <c r="A274" s="123"/>
      <c r="B274" s="45"/>
      <c r="C274" s="233"/>
      <c r="D274" s="234"/>
      <c r="E274" s="233"/>
      <c r="F274" s="235"/>
      <c r="G274" s="234"/>
      <c r="H274" s="233" t="s">
        <v>103</v>
      </c>
      <c r="I274" s="235"/>
      <c r="J274" s="235"/>
      <c r="K274" s="235"/>
      <c r="L274" s="234"/>
    </row>
    <row r="275" spans="1:12" ht="12.75">
      <c r="A275" s="224"/>
      <c r="B275" s="40"/>
      <c r="C275" s="236"/>
      <c r="D275" s="237"/>
      <c r="E275" s="236"/>
      <c r="F275" s="238"/>
      <c r="G275" s="237"/>
      <c r="H275" s="236"/>
      <c r="I275" s="238"/>
      <c r="J275" s="238"/>
      <c r="K275" s="238"/>
      <c r="L275" s="237"/>
    </row>
    <row r="276" spans="1:12" ht="12.75">
      <c r="A276" s="137"/>
      <c r="B276" s="136" t="s">
        <v>27</v>
      </c>
      <c r="C276" s="230" t="s">
        <v>27</v>
      </c>
      <c r="D276" s="231"/>
      <c r="E276" s="230" t="s">
        <v>27</v>
      </c>
      <c r="F276" s="232"/>
      <c r="G276" s="231"/>
      <c r="H276" s="230" t="s">
        <v>27</v>
      </c>
      <c r="I276" s="232"/>
      <c r="J276" s="232"/>
      <c r="K276" s="232"/>
      <c r="L276" s="231"/>
    </row>
    <row r="277" spans="1:12" ht="12.75">
      <c r="A277" s="155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56"/>
    </row>
    <row r="278" spans="1:12" ht="12.75">
      <c r="A278" s="208"/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  <c r="L278" s="55"/>
    </row>
    <row r="279" spans="1:12" ht="15">
      <c r="A279" s="242" t="s">
        <v>104</v>
      </c>
      <c r="B279" s="243"/>
      <c r="C279" s="243"/>
      <c r="D279" s="243"/>
      <c r="E279" s="243"/>
      <c r="F279" s="243"/>
      <c r="G279" s="243"/>
      <c r="H279" s="243"/>
      <c r="I279" s="243"/>
      <c r="J279" s="243"/>
      <c r="K279" s="243"/>
      <c r="L279" s="244"/>
    </row>
    <row r="280" spans="1:12" ht="15">
      <c r="A280" s="245" t="s">
        <v>123</v>
      </c>
      <c r="B280" s="246"/>
      <c r="C280" s="246"/>
      <c r="D280" s="246"/>
      <c r="E280" s="246"/>
      <c r="F280" s="246"/>
      <c r="G280" s="246"/>
      <c r="H280" s="246"/>
      <c r="I280" s="246"/>
      <c r="J280" s="246"/>
      <c r="K280" s="246"/>
      <c r="L280" s="247"/>
    </row>
    <row r="281" spans="1:12" ht="14.25">
      <c r="A281" s="248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50"/>
    </row>
    <row r="282" spans="1:12" ht="12.75">
      <c r="A282" s="11" t="s">
        <v>122</v>
      </c>
      <c r="B282" s="12" t="s">
        <v>124</v>
      </c>
      <c r="C282" s="251" t="s">
        <v>125</v>
      </c>
      <c r="D282" s="252"/>
      <c r="E282" s="251" t="s">
        <v>1</v>
      </c>
      <c r="F282" s="253"/>
      <c r="G282" s="252"/>
      <c r="H282" s="251" t="s">
        <v>98</v>
      </c>
      <c r="I282" s="253"/>
      <c r="J282" s="253"/>
      <c r="K282" s="253"/>
      <c r="L282" s="252"/>
    </row>
    <row r="283" spans="1:12" ht="12.75">
      <c r="A283" s="15" t="s">
        <v>90</v>
      </c>
      <c r="B283" s="16" t="s">
        <v>126</v>
      </c>
      <c r="C283" s="239" t="s">
        <v>217</v>
      </c>
      <c r="D283" s="240"/>
      <c r="E283" s="239" t="s">
        <v>99</v>
      </c>
      <c r="F283" s="241"/>
      <c r="G283" s="240"/>
      <c r="H283" s="239" t="s">
        <v>100</v>
      </c>
      <c r="I283" s="241"/>
      <c r="J283" s="241"/>
      <c r="K283" s="241"/>
      <c r="L283" s="240"/>
    </row>
    <row r="284" spans="1:12" ht="12.75">
      <c r="A284" s="15"/>
      <c r="B284" s="118"/>
      <c r="C284" s="239" t="s">
        <v>221</v>
      </c>
      <c r="D284" s="240"/>
      <c r="E284" s="239" t="s">
        <v>101</v>
      </c>
      <c r="F284" s="241"/>
      <c r="G284" s="240"/>
      <c r="H284" s="239" t="s">
        <v>102</v>
      </c>
      <c r="I284" s="241"/>
      <c r="J284" s="241"/>
      <c r="K284" s="241"/>
      <c r="L284" s="240"/>
    </row>
    <row r="285" spans="1:12" ht="12.75">
      <c r="A285" s="19"/>
      <c r="B285" s="45"/>
      <c r="C285" s="233"/>
      <c r="D285" s="234"/>
      <c r="E285" s="233"/>
      <c r="F285" s="235"/>
      <c r="G285" s="234"/>
      <c r="H285" s="233" t="s">
        <v>103</v>
      </c>
      <c r="I285" s="235"/>
      <c r="J285" s="235"/>
      <c r="K285" s="235"/>
      <c r="L285" s="234"/>
    </row>
    <row r="286" spans="1:12" ht="12.75">
      <c r="A286" s="224"/>
      <c r="B286" s="40"/>
      <c r="C286" s="236"/>
      <c r="D286" s="237"/>
      <c r="E286" s="236"/>
      <c r="F286" s="238"/>
      <c r="G286" s="237"/>
      <c r="H286" s="236"/>
      <c r="I286" s="238"/>
      <c r="J286" s="238"/>
      <c r="K286" s="238"/>
      <c r="L286" s="237"/>
    </row>
    <row r="287" spans="1:12" ht="12.75">
      <c r="A287" s="137" t="s">
        <v>27</v>
      </c>
      <c r="B287" s="136" t="s">
        <v>27</v>
      </c>
      <c r="C287" s="230" t="s">
        <v>27</v>
      </c>
      <c r="D287" s="231"/>
      <c r="E287" s="230" t="s">
        <v>27</v>
      </c>
      <c r="F287" s="232"/>
      <c r="G287" s="231"/>
      <c r="H287" s="230" t="s">
        <v>27</v>
      </c>
      <c r="I287" s="232"/>
      <c r="J287" s="232"/>
      <c r="K287" s="232"/>
      <c r="L287" s="231"/>
    </row>
  </sheetData>
  <sheetProtection/>
  <mergeCells count="236">
    <mergeCell ref="A281:L281"/>
    <mergeCell ref="C282:D282"/>
    <mergeCell ref="E282:G282"/>
    <mergeCell ref="H282:L282"/>
    <mergeCell ref="C283:D283"/>
    <mergeCell ref="E283:G283"/>
    <mergeCell ref="H283:L283"/>
    <mergeCell ref="H272:L272"/>
    <mergeCell ref="C273:D273"/>
    <mergeCell ref="E273:G273"/>
    <mergeCell ref="H273:L273"/>
    <mergeCell ref="A279:L279"/>
    <mergeCell ref="A280:L280"/>
    <mergeCell ref="H261:L261"/>
    <mergeCell ref="A269:L269"/>
    <mergeCell ref="A270:L270"/>
    <mergeCell ref="C271:D271"/>
    <mergeCell ref="E271:G271"/>
    <mergeCell ref="H271:L271"/>
    <mergeCell ref="A252:L252"/>
    <mergeCell ref="C254:L254"/>
    <mergeCell ref="C255:L255"/>
    <mergeCell ref="C256:L256"/>
    <mergeCell ref="C259:E259"/>
    <mergeCell ref="H259:L259"/>
    <mergeCell ref="D238:E238"/>
    <mergeCell ref="H238:I238"/>
    <mergeCell ref="J238:L238"/>
    <mergeCell ref="D239:E239"/>
    <mergeCell ref="J239:L239"/>
    <mergeCell ref="A250:L250"/>
    <mergeCell ref="J210:L210"/>
    <mergeCell ref="A228:L228"/>
    <mergeCell ref="A230:L230"/>
    <mergeCell ref="C233:L233"/>
    <mergeCell ref="C234:L234"/>
    <mergeCell ref="C235:L235"/>
    <mergeCell ref="A199:L199"/>
    <mergeCell ref="A201:L201"/>
    <mergeCell ref="C204:L204"/>
    <mergeCell ref="C205:L205"/>
    <mergeCell ref="C206:L206"/>
    <mergeCell ref="D208:E208"/>
    <mergeCell ref="F208:G208"/>
    <mergeCell ref="H208:I208"/>
    <mergeCell ref="J208:L208"/>
    <mergeCell ref="C154:L154"/>
    <mergeCell ref="C156:D156"/>
    <mergeCell ref="E156:G156"/>
    <mergeCell ref="H156:I156"/>
    <mergeCell ref="J156:K156"/>
    <mergeCell ref="J157:K157"/>
    <mergeCell ref="F115:H115"/>
    <mergeCell ref="I115:L115"/>
    <mergeCell ref="F117:G117"/>
    <mergeCell ref="F118:G118"/>
    <mergeCell ref="F122:G122"/>
    <mergeCell ref="A148:L148"/>
    <mergeCell ref="A104:L104"/>
    <mergeCell ref="A106:L106"/>
    <mergeCell ref="C108:L108"/>
    <mergeCell ref="C109:L109"/>
    <mergeCell ref="C110:L110"/>
    <mergeCell ref="F113:H113"/>
    <mergeCell ref="I113:L113"/>
    <mergeCell ref="C78:L78"/>
    <mergeCell ref="F81:H81"/>
    <mergeCell ref="I81:L81"/>
    <mergeCell ref="F82:H82"/>
    <mergeCell ref="I82:L82"/>
    <mergeCell ref="F83:H83"/>
    <mergeCell ref="I83:L83"/>
    <mergeCell ref="A33:L33"/>
    <mergeCell ref="A35:L35"/>
    <mergeCell ref="C37:L37"/>
    <mergeCell ref="C38:L38"/>
    <mergeCell ref="C39:L39"/>
    <mergeCell ref="F41:H41"/>
    <mergeCell ref="I41:L41"/>
    <mergeCell ref="C5:E5"/>
    <mergeCell ref="C6:E6"/>
    <mergeCell ref="C7:E7"/>
    <mergeCell ref="C8:E8"/>
    <mergeCell ref="B9:E9"/>
    <mergeCell ref="B10:B11"/>
    <mergeCell ref="D10:D11"/>
    <mergeCell ref="B27:E27"/>
    <mergeCell ref="B28:B29"/>
    <mergeCell ref="C28:E28"/>
    <mergeCell ref="C29:E29"/>
    <mergeCell ref="B15:E15"/>
    <mergeCell ref="B16:B17"/>
    <mergeCell ref="C16:C17"/>
    <mergeCell ref="B21:E21"/>
    <mergeCell ref="B22:B23"/>
    <mergeCell ref="C22:C23"/>
    <mergeCell ref="C40:L40"/>
    <mergeCell ref="F42:H42"/>
    <mergeCell ref="I42:L42"/>
    <mergeCell ref="F43:H43"/>
    <mergeCell ref="I43:L43"/>
    <mergeCell ref="F45:G45"/>
    <mergeCell ref="F46:G46"/>
    <mergeCell ref="F48:G48"/>
    <mergeCell ref="F49:G49"/>
    <mergeCell ref="F51:G51"/>
    <mergeCell ref="F52:G52"/>
    <mergeCell ref="F53:G53"/>
    <mergeCell ref="F54:G54"/>
    <mergeCell ref="F50:G50"/>
    <mergeCell ref="F55:G55"/>
    <mergeCell ref="F56:G56"/>
    <mergeCell ref="F58:G58"/>
    <mergeCell ref="F59:G59"/>
    <mergeCell ref="F61:G61"/>
    <mergeCell ref="F60:G60"/>
    <mergeCell ref="F62:G62"/>
    <mergeCell ref="F63:G63"/>
    <mergeCell ref="F64:G64"/>
    <mergeCell ref="F66:G66"/>
    <mergeCell ref="F67:G67"/>
    <mergeCell ref="C79:L79"/>
    <mergeCell ref="A72:L72"/>
    <mergeCell ref="A74:L74"/>
    <mergeCell ref="C76:L76"/>
    <mergeCell ref="C77:L77"/>
    <mergeCell ref="F85:G85"/>
    <mergeCell ref="F88:G88"/>
    <mergeCell ref="F89:G89"/>
    <mergeCell ref="F90:G90"/>
    <mergeCell ref="F91:G91"/>
    <mergeCell ref="F86:G86"/>
    <mergeCell ref="F87:G87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C111:L111"/>
    <mergeCell ref="F114:H114"/>
    <mergeCell ref="I114:L114"/>
    <mergeCell ref="F120:G120"/>
    <mergeCell ref="F121:G121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C155:L155"/>
    <mergeCell ref="A149:L149"/>
    <mergeCell ref="A150:L150"/>
    <mergeCell ref="C152:L152"/>
    <mergeCell ref="C153:L153"/>
    <mergeCell ref="A202:L202"/>
    <mergeCell ref="C167:D167"/>
    <mergeCell ref="E167:G167"/>
    <mergeCell ref="C168:D168"/>
    <mergeCell ref="E168:G168"/>
    <mergeCell ref="C207:L207"/>
    <mergeCell ref="D209:E209"/>
    <mergeCell ref="H209:I209"/>
    <mergeCell ref="J209:L209"/>
    <mergeCell ref="D210:E210"/>
    <mergeCell ref="D211:E211"/>
    <mergeCell ref="J211:L211"/>
    <mergeCell ref="D212:E212"/>
    <mergeCell ref="J212:L212"/>
    <mergeCell ref="D213:E213"/>
    <mergeCell ref="J213:L213"/>
    <mergeCell ref="D214:E214"/>
    <mergeCell ref="J214:L214"/>
    <mergeCell ref="D215:E215"/>
    <mergeCell ref="J215:L215"/>
    <mergeCell ref="A231:L231"/>
    <mergeCell ref="C236:L236"/>
    <mergeCell ref="D237:E237"/>
    <mergeCell ref="F237:G237"/>
    <mergeCell ref="H237:I237"/>
    <mergeCell ref="J237:L237"/>
    <mergeCell ref="D240:E240"/>
    <mergeCell ref="J240:L240"/>
    <mergeCell ref="D241:E241"/>
    <mergeCell ref="J241:L241"/>
    <mergeCell ref="D242:E242"/>
    <mergeCell ref="J242:L242"/>
    <mergeCell ref="D243:E243"/>
    <mergeCell ref="J243:L243"/>
    <mergeCell ref="D244:E244"/>
    <mergeCell ref="J244:L244"/>
    <mergeCell ref="C257:L257"/>
    <mergeCell ref="C260:E260"/>
    <mergeCell ref="H260:L260"/>
    <mergeCell ref="H262:L262"/>
    <mergeCell ref="C274:D274"/>
    <mergeCell ref="E274:G274"/>
    <mergeCell ref="H274:L274"/>
    <mergeCell ref="C275:D275"/>
    <mergeCell ref="E275:G275"/>
    <mergeCell ref="H275:L275"/>
    <mergeCell ref="C272:D272"/>
    <mergeCell ref="E272:G272"/>
    <mergeCell ref="C276:D276"/>
    <mergeCell ref="E276:G276"/>
    <mergeCell ref="H276:L276"/>
    <mergeCell ref="C285:D285"/>
    <mergeCell ref="E285:G285"/>
    <mergeCell ref="H285:L285"/>
    <mergeCell ref="C284:D284"/>
    <mergeCell ref="E284:G284"/>
    <mergeCell ref="H284:L284"/>
    <mergeCell ref="C286:D286"/>
    <mergeCell ref="E286:G286"/>
    <mergeCell ref="H286:L286"/>
    <mergeCell ref="C287:D287"/>
    <mergeCell ref="E287:G287"/>
    <mergeCell ref="H287:L28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2006-07-26T07:25:39Z</dcterms:created>
  <dcterms:modified xsi:type="dcterms:W3CDTF">2013-07-08T10:54:50Z</dcterms:modified>
  <cp:category/>
  <cp:version/>
  <cp:contentType/>
  <cp:contentStatus/>
</cp:coreProperties>
</file>